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onitoreo 2018\DOCUMENTOS 2021\Cumplimiento Regulatorio Externo\POA SNS 2021\"/>
    </mc:Choice>
  </mc:AlternateContent>
  <bookViews>
    <workbookView xWindow="0" yWindow="0" windowWidth="20490" windowHeight="7155" activeTab="1"/>
  </bookViews>
  <sheets>
    <sheet name="PPNE1" sheetId="2" r:id="rId1"/>
    <sheet name="PPNE2" sheetId="61" r:id="rId2"/>
    <sheet name="PPNE2.1" sheetId="56" r:id="rId3"/>
    <sheet name="PPNE3" sheetId="52" r:id="rId4"/>
    <sheet name="PPN4" sheetId="59" r:id="rId5"/>
    <sheet name="PPN5" sheetId="60" r:id="rId6"/>
    <sheet name="Insumos" sheetId="54" state="hidden" r:id="rId7"/>
  </sheets>
  <externalReferences>
    <externalReference r:id="rId8"/>
    <externalReference r:id="rId9"/>
    <externalReference r:id="rId10"/>
    <externalReference r:id="rId11"/>
  </externalReferences>
  <definedNames>
    <definedName name="_xlnm._FilterDatabase" localSheetId="6" hidden="1">Insumos!$A$1:$E$517</definedName>
    <definedName name="_xlnm._FilterDatabase" localSheetId="1" hidden="1">PPNE2!$A$8:$CB$99</definedName>
    <definedName name="CodigoActividad">[1]!Tabla2[Código]</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5" i="61" l="1"/>
  <c r="G11" i="60" l="1"/>
  <c r="G10" i="60"/>
  <c r="G11" i="59"/>
  <c r="G10" i="59"/>
  <c r="Q64" i="61" l="1"/>
  <c r="C94" i="56"/>
  <c r="D94" i="56"/>
  <c r="E94" i="56"/>
  <c r="F94" i="56"/>
  <c r="M94" i="56"/>
  <c r="Q40" i="61"/>
  <c r="Q14" i="61"/>
  <c r="P99" i="61"/>
  <c r="O99" i="61"/>
  <c r="N99" i="61"/>
  <c r="M99" i="61"/>
  <c r="L99" i="61"/>
  <c r="K99" i="61"/>
  <c r="J99" i="61"/>
  <c r="I99" i="61"/>
  <c r="H99" i="61"/>
  <c r="G99" i="61"/>
  <c r="F99" i="61"/>
  <c r="E99" i="61"/>
  <c r="Q98" i="61"/>
  <c r="Q97" i="61"/>
  <c r="Q96" i="61"/>
  <c r="Q94" i="61"/>
  <c r="Q93" i="61"/>
  <c r="Q92" i="61"/>
  <c r="Q91" i="61"/>
  <c r="Q90" i="61"/>
  <c r="Q89" i="61"/>
  <c r="Q88" i="61"/>
  <c r="Q87" i="61"/>
  <c r="Q86" i="61"/>
  <c r="Q85" i="61"/>
  <c r="Q84" i="61"/>
  <c r="Q83" i="61"/>
  <c r="Q82" i="61"/>
  <c r="Q81" i="61"/>
  <c r="Q80" i="61"/>
  <c r="Q79" i="61"/>
  <c r="Q78" i="61"/>
  <c r="Q77" i="61"/>
  <c r="Q76" i="61"/>
  <c r="Q75" i="61"/>
  <c r="Q74" i="61"/>
  <c r="Q73" i="61"/>
  <c r="Q72" i="61"/>
  <c r="Q71" i="61"/>
  <c r="Q70" i="61"/>
  <c r="Q69" i="61"/>
  <c r="Q68" i="61"/>
  <c r="Q67" i="61"/>
  <c r="Q66" i="61"/>
  <c r="Q63" i="61"/>
  <c r="Q62" i="61"/>
  <c r="Q61" i="61"/>
  <c r="Q59" i="61"/>
  <c r="Q58" i="61"/>
  <c r="Q57" i="61"/>
  <c r="Q56" i="61"/>
  <c r="Q55" i="61"/>
  <c r="Q54" i="61"/>
  <c r="Q53" i="61"/>
  <c r="Q52" i="61"/>
  <c r="Q51" i="61"/>
  <c r="Q50" i="61"/>
  <c r="Q49" i="61"/>
  <c r="Q48" i="61"/>
  <c r="Q47" i="61"/>
  <c r="Q46" i="61"/>
  <c r="Q45" i="61"/>
  <c r="Q44" i="61"/>
  <c r="Q43" i="61"/>
  <c r="Q42" i="61"/>
  <c r="Q41" i="61"/>
  <c r="Q39" i="61"/>
  <c r="Q38" i="61"/>
  <c r="Q37" i="61"/>
  <c r="Q36" i="61"/>
  <c r="Q35" i="61"/>
  <c r="Q34" i="61"/>
  <c r="Q33" i="61"/>
  <c r="Q32" i="61"/>
  <c r="Q31" i="61"/>
  <c r="Q30" i="61"/>
  <c r="Q29" i="61"/>
  <c r="Q28" i="61"/>
  <c r="Q27" i="61"/>
  <c r="Q26" i="61"/>
  <c r="Q25" i="61"/>
  <c r="Q24" i="61"/>
  <c r="Q23" i="61"/>
  <c r="Q22" i="61"/>
  <c r="Q21" i="61"/>
  <c r="Q20" i="61"/>
  <c r="Q19" i="61"/>
  <c r="Q18" i="61"/>
  <c r="Q17" i="61"/>
  <c r="Q16" i="61"/>
  <c r="Q15" i="61"/>
  <c r="Q13" i="61"/>
  <c r="Q12" i="61"/>
  <c r="Q11" i="61"/>
  <c r="Q10" i="61"/>
  <c r="Q9" i="61"/>
  <c r="B7" i="61"/>
  <c r="A5" i="61"/>
  <c r="A1" i="61"/>
  <c r="G13" i="60"/>
  <c r="G12" i="60"/>
  <c r="G9" i="60"/>
  <c r="A5" i="60"/>
  <c r="A1" i="60"/>
  <c r="G13" i="59"/>
  <c r="G12" i="59"/>
  <c r="G9" i="59"/>
  <c r="A5" i="59"/>
  <c r="A1" i="59"/>
  <c r="G14" i="59" l="1"/>
  <c r="G14" i="60"/>
  <c r="B94" i="56"/>
  <c r="Q99" i="61"/>
  <c r="B144" i="56" l="1"/>
  <c r="C144" i="56"/>
  <c r="D144" i="56"/>
  <c r="E144" i="56"/>
  <c r="F144" i="56"/>
  <c r="M144" i="56"/>
  <c r="B140" i="56"/>
  <c r="C140" i="56"/>
  <c r="D140" i="56"/>
  <c r="E140" i="56"/>
  <c r="F140" i="56"/>
  <c r="M140" i="56"/>
  <c r="B130" i="56"/>
  <c r="C130" i="56"/>
  <c r="D130" i="56"/>
  <c r="E130" i="56"/>
  <c r="F130" i="56"/>
  <c r="M130" i="56"/>
  <c r="B127" i="56"/>
  <c r="C127" i="56"/>
  <c r="D127" i="56"/>
  <c r="E127" i="56"/>
  <c r="F127" i="56"/>
  <c r="M127" i="56"/>
  <c r="B100" i="56"/>
  <c r="C100" i="56"/>
  <c r="D100" i="56"/>
  <c r="E100" i="56"/>
  <c r="F100" i="56"/>
  <c r="M100" i="56"/>
  <c r="B101" i="56"/>
  <c r="C101" i="56"/>
  <c r="D101" i="56"/>
  <c r="E101" i="56"/>
  <c r="F101" i="56"/>
  <c r="M101" i="56"/>
  <c r="B102" i="56"/>
  <c r="C102" i="56"/>
  <c r="D102" i="56"/>
  <c r="E102" i="56"/>
  <c r="F102" i="56"/>
  <c r="M102" i="56"/>
  <c r="B96" i="56"/>
  <c r="C96" i="56"/>
  <c r="D96" i="56"/>
  <c r="E96" i="56"/>
  <c r="F96" i="56"/>
  <c r="M96" i="56"/>
  <c r="B87" i="56"/>
  <c r="B88" i="56"/>
  <c r="C87" i="56"/>
  <c r="C88" i="56"/>
  <c r="D87" i="56"/>
  <c r="D88" i="56"/>
  <c r="E87" i="56"/>
  <c r="E88" i="56"/>
  <c r="F87" i="56"/>
  <c r="F88" i="56"/>
  <c r="M87" i="56"/>
  <c r="M88" i="56"/>
  <c r="B89" i="56"/>
  <c r="C89" i="56"/>
  <c r="D89" i="56"/>
  <c r="E89" i="56"/>
  <c r="F89" i="56"/>
  <c r="M89" i="56"/>
  <c r="B90" i="56"/>
  <c r="C90" i="56"/>
  <c r="D90" i="56"/>
  <c r="E90" i="56"/>
  <c r="F90" i="56"/>
  <c r="M90" i="56"/>
  <c r="B81" i="56"/>
  <c r="C81" i="56"/>
  <c r="D81" i="56"/>
  <c r="E81" i="56"/>
  <c r="F81" i="56"/>
  <c r="M81" i="56"/>
  <c r="C71" i="56"/>
  <c r="D71" i="56"/>
  <c r="E71" i="56"/>
  <c r="F71" i="56"/>
  <c r="M71" i="56"/>
  <c r="B72" i="56"/>
  <c r="C72" i="56"/>
  <c r="D72" i="56"/>
  <c r="E72" i="56"/>
  <c r="F72" i="56"/>
  <c r="M72" i="56"/>
  <c r="B73" i="56"/>
  <c r="C73" i="56"/>
  <c r="D73" i="56"/>
  <c r="E73" i="56"/>
  <c r="F73" i="56"/>
  <c r="M73" i="56"/>
  <c r="B74" i="56"/>
  <c r="C74" i="56"/>
  <c r="D74" i="56"/>
  <c r="E74" i="56"/>
  <c r="F74" i="56"/>
  <c r="M74" i="56"/>
  <c r="B64" i="56"/>
  <c r="C64" i="56"/>
  <c r="D64" i="56"/>
  <c r="E64" i="56"/>
  <c r="F64" i="56"/>
  <c r="M64" i="56"/>
  <c r="B71" i="56" l="1"/>
  <c r="B51" i="56" l="1"/>
  <c r="B52" i="56"/>
  <c r="C51" i="56"/>
  <c r="C52" i="56"/>
  <c r="D51" i="56"/>
  <c r="D52" i="56"/>
  <c r="E51" i="56"/>
  <c r="E52" i="56"/>
  <c r="F51" i="56"/>
  <c r="F52" i="56"/>
  <c r="M51" i="56"/>
  <c r="M52" i="56"/>
  <c r="B53" i="56"/>
  <c r="C53" i="56"/>
  <c r="D53" i="56"/>
  <c r="E53" i="56"/>
  <c r="F53" i="56"/>
  <c r="M53" i="56"/>
  <c r="B54" i="56"/>
  <c r="C54" i="56"/>
  <c r="D54" i="56"/>
  <c r="E54" i="56"/>
  <c r="F54" i="56"/>
  <c r="M54" i="56"/>
  <c r="B22" i="56"/>
  <c r="B23" i="56"/>
  <c r="C22" i="56"/>
  <c r="C23" i="56"/>
  <c r="D22" i="56"/>
  <c r="D23" i="56"/>
  <c r="E22" i="56"/>
  <c r="E23" i="56"/>
  <c r="F22" i="56"/>
  <c r="F23" i="56"/>
  <c r="M22" i="56"/>
  <c r="M23" i="56"/>
  <c r="B24" i="56"/>
  <c r="C24" i="56"/>
  <c r="D24" i="56"/>
  <c r="E24" i="56"/>
  <c r="F24" i="56"/>
  <c r="M24" i="56"/>
  <c r="B25" i="56"/>
  <c r="C25" i="56"/>
  <c r="D25" i="56"/>
  <c r="E25" i="56"/>
  <c r="F25" i="56"/>
  <c r="M25" i="56"/>
  <c r="B18" i="56"/>
  <c r="C18" i="56"/>
  <c r="D18" i="56"/>
  <c r="E18" i="56"/>
  <c r="F18" i="56"/>
  <c r="M18" i="56"/>
  <c r="B14" i="56"/>
  <c r="C14" i="56"/>
  <c r="D14" i="56"/>
  <c r="E14" i="56"/>
  <c r="F14" i="56"/>
  <c r="M14" i="56"/>
  <c r="M12" i="56"/>
  <c r="K5" i="56" l="1"/>
  <c r="M242" i="56" l="1"/>
  <c r="F242" i="56"/>
  <c r="E242" i="56"/>
  <c r="D242" i="56"/>
  <c r="C242" i="56"/>
  <c r="B242" i="56"/>
  <c r="M241" i="56"/>
  <c r="F241" i="56"/>
  <c r="E241" i="56"/>
  <c r="D241" i="56"/>
  <c r="C241" i="56"/>
  <c r="B241" i="56"/>
  <c r="M240" i="56"/>
  <c r="F240" i="56"/>
  <c r="E240" i="56"/>
  <c r="D240" i="56"/>
  <c r="C240" i="56"/>
  <c r="B240" i="56"/>
  <c r="M239" i="56"/>
  <c r="F239" i="56"/>
  <c r="E239" i="56"/>
  <c r="D239" i="56"/>
  <c r="C239" i="56"/>
  <c r="B239" i="56"/>
  <c r="M238" i="56"/>
  <c r="F238" i="56"/>
  <c r="E238" i="56"/>
  <c r="D238" i="56"/>
  <c r="C238" i="56"/>
  <c r="B238" i="56"/>
  <c r="M237" i="56"/>
  <c r="F237" i="56"/>
  <c r="E237" i="56"/>
  <c r="D237" i="56"/>
  <c r="C237" i="56"/>
  <c r="B237" i="56"/>
  <c r="M236" i="56"/>
  <c r="F236" i="56"/>
  <c r="E236" i="56"/>
  <c r="D236" i="56"/>
  <c r="C236" i="56"/>
  <c r="B236" i="56"/>
  <c r="M235" i="56"/>
  <c r="F235" i="56"/>
  <c r="E235" i="56"/>
  <c r="D235" i="56"/>
  <c r="C235" i="56"/>
  <c r="B235" i="56"/>
  <c r="M234" i="56"/>
  <c r="F234" i="56"/>
  <c r="E234" i="56"/>
  <c r="D234" i="56"/>
  <c r="C234" i="56"/>
  <c r="B234" i="56"/>
  <c r="M233" i="56"/>
  <c r="F233" i="56"/>
  <c r="E233" i="56"/>
  <c r="D233" i="56"/>
  <c r="C233" i="56"/>
  <c r="B233" i="56"/>
  <c r="M232" i="56"/>
  <c r="F232" i="56"/>
  <c r="E232" i="56"/>
  <c r="D232" i="56"/>
  <c r="C232" i="56"/>
  <c r="B232" i="56"/>
  <c r="M231" i="56"/>
  <c r="F231" i="56"/>
  <c r="E231" i="56"/>
  <c r="D231" i="56"/>
  <c r="C231" i="56"/>
  <c r="B231" i="56"/>
  <c r="M230" i="56"/>
  <c r="F230" i="56"/>
  <c r="E230" i="56"/>
  <c r="D230" i="56"/>
  <c r="C230" i="56"/>
  <c r="B230" i="56"/>
  <c r="M229" i="56"/>
  <c r="F229" i="56"/>
  <c r="E229" i="56"/>
  <c r="D229" i="56"/>
  <c r="C229" i="56"/>
  <c r="B229" i="56"/>
  <c r="M228" i="56"/>
  <c r="F228" i="56"/>
  <c r="E228" i="56"/>
  <c r="D228" i="56"/>
  <c r="C228" i="56"/>
  <c r="B228" i="56"/>
  <c r="M227" i="56"/>
  <c r="F227" i="56"/>
  <c r="E227" i="56"/>
  <c r="D227" i="56"/>
  <c r="C227" i="56"/>
  <c r="B227" i="56"/>
  <c r="M226" i="56"/>
  <c r="F226" i="56"/>
  <c r="E226" i="56"/>
  <c r="D226" i="56"/>
  <c r="C226" i="56"/>
  <c r="B226" i="56"/>
  <c r="M225" i="56"/>
  <c r="F225" i="56"/>
  <c r="E225" i="56"/>
  <c r="D225" i="56"/>
  <c r="C225" i="56"/>
  <c r="B225" i="56"/>
  <c r="M224" i="56"/>
  <c r="F224" i="56"/>
  <c r="E224" i="56"/>
  <c r="D224" i="56"/>
  <c r="C224" i="56"/>
  <c r="B224" i="56"/>
  <c r="M223" i="56"/>
  <c r="F223" i="56"/>
  <c r="E223" i="56"/>
  <c r="D223" i="56"/>
  <c r="C223" i="56"/>
  <c r="B223" i="56"/>
  <c r="M222" i="56"/>
  <c r="F222" i="56"/>
  <c r="E222" i="56"/>
  <c r="D222" i="56"/>
  <c r="C222" i="56"/>
  <c r="B222" i="56"/>
  <c r="M221" i="56"/>
  <c r="F221" i="56"/>
  <c r="E221" i="56"/>
  <c r="D221" i="56"/>
  <c r="C221" i="56"/>
  <c r="B221" i="56"/>
  <c r="M220" i="56"/>
  <c r="F220" i="56"/>
  <c r="E220" i="56"/>
  <c r="D220" i="56"/>
  <c r="C220" i="56"/>
  <c r="B220" i="56"/>
  <c r="M219" i="56"/>
  <c r="F219" i="56"/>
  <c r="E219" i="56"/>
  <c r="D219" i="56"/>
  <c r="C219" i="56"/>
  <c r="B219" i="56"/>
  <c r="M218" i="56"/>
  <c r="F218" i="56"/>
  <c r="E218" i="56"/>
  <c r="D218" i="56"/>
  <c r="C218" i="56"/>
  <c r="B218" i="56"/>
  <c r="M217" i="56"/>
  <c r="F217" i="56"/>
  <c r="E217" i="56"/>
  <c r="D217" i="56"/>
  <c r="C217" i="56"/>
  <c r="B217" i="56"/>
  <c r="M216" i="56"/>
  <c r="F216" i="56"/>
  <c r="E216" i="56"/>
  <c r="D216" i="56"/>
  <c r="C216" i="56"/>
  <c r="B216" i="56"/>
  <c r="M215" i="56"/>
  <c r="F215" i="56"/>
  <c r="E215" i="56"/>
  <c r="D215" i="56"/>
  <c r="C215" i="56"/>
  <c r="B215" i="56"/>
  <c r="M214" i="56"/>
  <c r="F214" i="56"/>
  <c r="E214" i="56"/>
  <c r="D214" i="56"/>
  <c r="C214" i="56"/>
  <c r="B214" i="56"/>
  <c r="M213" i="56"/>
  <c r="F213" i="56"/>
  <c r="E213" i="56"/>
  <c r="D213" i="56"/>
  <c r="C213" i="56"/>
  <c r="B213" i="56"/>
  <c r="M212" i="56"/>
  <c r="F212" i="56"/>
  <c r="E212" i="56"/>
  <c r="D212" i="56"/>
  <c r="C212" i="56"/>
  <c r="B212" i="56"/>
  <c r="M211" i="56"/>
  <c r="F211" i="56"/>
  <c r="E211" i="56"/>
  <c r="D211" i="56"/>
  <c r="C211" i="56"/>
  <c r="B211" i="56"/>
  <c r="M210" i="56"/>
  <c r="F210" i="56"/>
  <c r="E210" i="56"/>
  <c r="D210" i="56"/>
  <c r="C210" i="56"/>
  <c r="B210" i="56"/>
  <c r="M209" i="56"/>
  <c r="F209" i="56"/>
  <c r="E209" i="56"/>
  <c r="D209" i="56"/>
  <c r="C209" i="56"/>
  <c r="B209" i="56"/>
  <c r="M208" i="56"/>
  <c r="F208" i="56"/>
  <c r="E208" i="56"/>
  <c r="D208" i="56"/>
  <c r="C208" i="56"/>
  <c r="B208" i="56"/>
  <c r="M207" i="56"/>
  <c r="F207" i="56"/>
  <c r="E207" i="56"/>
  <c r="D207" i="56"/>
  <c r="C207" i="56"/>
  <c r="B207" i="56"/>
  <c r="M206" i="56"/>
  <c r="F206" i="56"/>
  <c r="E206" i="56"/>
  <c r="D206" i="56"/>
  <c r="C206" i="56"/>
  <c r="B206" i="56"/>
  <c r="M205" i="56"/>
  <c r="F205" i="56"/>
  <c r="E205" i="56"/>
  <c r="D205" i="56"/>
  <c r="C205" i="56"/>
  <c r="B205" i="56"/>
  <c r="M204" i="56"/>
  <c r="F204" i="56"/>
  <c r="E204" i="56"/>
  <c r="D204" i="56"/>
  <c r="C204" i="56"/>
  <c r="B204" i="56"/>
  <c r="M203" i="56"/>
  <c r="F203" i="56"/>
  <c r="E203" i="56"/>
  <c r="D203" i="56"/>
  <c r="C203" i="56"/>
  <c r="B203" i="56"/>
  <c r="M202" i="56"/>
  <c r="F202" i="56"/>
  <c r="E202" i="56"/>
  <c r="D202" i="56"/>
  <c r="C202" i="56"/>
  <c r="B202" i="56"/>
  <c r="M201" i="56"/>
  <c r="F201" i="56"/>
  <c r="E201" i="56"/>
  <c r="D201" i="56"/>
  <c r="C201" i="56"/>
  <c r="B201" i="56"/>
  <c r="M200" i="56"/>
  <c r="F200" i="56"/>
  <c r="E200" i="56"/>
  <c r="D200" i="56"/>
  <c r="C200" i="56"/>
  <c r="B200" i="56"/>
  <c r="M199" i="56"/>
  <c r="F199" i="56"/>
  <c r="E199" i="56"/>
  <c r="D199" i="56"/>
  <c r="C199" i="56"/>
  <c r="B199" i="56"/>
  <c r="M198" i="56"/>
  <c r="F198" i="56"/>
  <c r="E198" i="56"/>
  <c r="D198" i="56"/>
  <c r="C198" i="56"/>
  <c r="B198" i="56"/>
  <c r="M197" i="56"/>
  <c r="F197" i="56"/>
  <c r="E197" i="56"/>
  <c r="D197" i="56"/>
  <c r="C197" i="56"/>
  <c r="B197" i="56"/>
  <c r="M196" i="56"/>
  <c r="F196" i="56"/>
  <c r="E196" i="56"/>
  <c r="D196" i="56"/>
  <c r="C196" i="56"/>
  <c r="B196" i="56"/>
  <c r="M195" i="56"/>
  <c r="F195" i="56"/>
  <c r="E195" i="56"/>
  <c r="D195" i="56"/>
  <c r="C195" i="56"/>
  <c r="B195" i="56"/>
  <c r="M194" i="56"/>
  <c r="F194" i="56"/>
  <c r="E194" i="56"/>
  <c r="D194" i="56"/>
  <c r="C194" i="56"/>
  <c r="B194" i="56"/>
  <c r="M193" i="56"/>
  <c r="F193" i="56"/>
  <c r="E193" i="56"/>
  <c r="D193" i="56"/>
  <c r="C193" i="56"/>
  <c r="B193" i="56"/>
  <c r="M192" i="56"/>
  <c r="F192" i="56"/>
  <c r="E192" i="56"/>
  <c r="D192" i="56"/>
  <c r="C192" i="56"/>
  <c r="B192" i="56"/>
  <c r="M191" i="56"/>
  <c r="F191" i="56"/>
  <c r="E191" i="56"/>
  <c r="D191" i="56"/>
  <c r="C191" i="56"/>
  <c r="B191" i="56"/>
  <c r="M190" i="56"/>
  <c r="F190" i="56"/>
  <c r="E190" i="56"/>
  <c r="D190" i="56"/>
  <c r="C190" i="56"/>
  <c r="B190" i="56"/>
  <c r="M189" i="56"/>
  <c r="F189" i="56"/>
  <c r="E189" i="56"/>
  <c r="D189" i="56"/>
  <c r="C189" i="56"/>
  <c r="B189" i="56"/>
  <c r="M188" i="56"/>
  <c r="F188" i="56"/>
  <c r="E188" i="56"/>
  <c r="D188" i="56"/>
  <c r="C188" i="56"/>
  <c r="B188" i="56"/>
  <c r="M187" i="56"/>
  <c r="F187" i="56"/>
  <c r="E187" i="56"/>
  <c r="D187" i="56"/>
  <c r="C187" i="56"/>
  <c r="B187" i="56"/>
  <c r="M186" i="56"/>
  <c r="F186" i="56"/>
  <c r="E186" i="56"/>
  <c r="D186" i="56"/>
  <c r="C186" i="56"/>
  <c r="B186" i="56"/>
  <c r="M185" i="56"/>
  <c r="F185" i="56"/>
  <c r="E185" i="56"/>
  <c r="D185" i="56"/>
  <c r="C185" i="56"/>
  <c r="B185" i="56"/>
  <c r="M184" i="56"/>
  <c r="F184" i="56"/>
  <c r="E184" i="56"/>
  <c r="D184" i="56"/>
  <c r="C184" i="56"/>
  <c r="B184" i="56"/>
  <c r="M183" i="56"/>
  <c r="F183" i="56"/>
  <c r="E183" i="56"/>
  <c r="D183" i="56"/>
  <c r="C183" i="56"/>
  <c r="B183" i="56"/>
  <c r="M182" i="56"/>
  <c r="F182" i="56"/>
  <c r="E182" i="56"/>
  <c r="D182" i="56"/>
  <c r="C182" i="56"/>
  <c r="B182" i="56"/>
  <c r="M181" i="56"/>
  <c r="F181" i="56"/>
  <c r="E181" i="56"/>
  <c r="D181" i="56"/>
  <c r="C181" i="56"/>
  <c r="B181" i="56"/>
  <c r="M180" i="56"/>
  <c r="F180" i="56"/>
  <c r="E180" i="56"/>
  <c r="D180" i="56"/>
  <c r="C180" i="56"/>
  <c r="B180" i="56"/>
  <c r="M179" i="56"/>
  <c r="F179" i="56"/>
  <c r="E179" i="56"/>
  <c r="D179" i="56"/>
  <c r="C179" i="56"/>
  <c r="B179" i="56"/>
  <c r="M178" i="56"/>
  <c r="F178" i="56"/>
  <c r="E178" i="56"/>
  <c r="D178" i="56"/>
  <c r="C178" i="56"/>
  <c r="B178" i="56"/>
  <c r="M177" i="56"/>
  <c r="F177" i="56"/>
  <c r="E177" i="56"/>
  <c r="D177" i="56"/>
  <c r="C177" i="56"/>
  <c r="B177" i="56"/>
  <c r="M176" i="56"/>
  <c r="F176" i="56"/>
  <c r="E176" i="56"/>
  <c r="D176" i="56"/>
  <c r="C176" i="56"/>
  <c r="B176" i="56"/>
  <c r="M175" i="56"/>
  <c r="F175" i="56"/>
  <c r="E175" i="56"/>
  <c r="D175" i="56"/>
  <c r="C175" i="56"/>
  <c r="B175" i="56"/>
  <c r="M174" i="56"/>
  <c r="F174" i="56"/>
  <c r="E174" i="56"/>
  <c r="D174" i="56"/>
  <c r="C174" i="56"/>
  <c r="B174" i="56"/>
  <c r="M173" i="56"/>
  <c r="F173" i="56"/>
  <c r="E173" i="56"/>
  <c r="D173" i="56"/>
  <c r="C173" i="56"/>
  <c r="B173" i="56"/>
  <c r="M172" i="56"/>
  <c r="F172" i="56"/>
  <c r="E172" i="56"/>
  <c r="D172" i="56"/>
  <c r="C172" i="56"/>
  <c r="B172" i="56"/>
  <c r="M171" i="56"/>
  <c r="F171" i="56"/>
  <c r="E171" i="56"/>
  <c r="D171" i="56"/>
  <c r="C171" i="56"/>
  <c r="B171" i="56"/>
  <c r="M170" i="56"/>
  <c r="F170" i="56"/>
  <c r="E170" i="56"/>
  <c r="D170" i="56"/>
  <c r="C170" i="56"/>
  <c r="B170" i="56"/>
  <c r="M169" i="56"/>
  <c r="F169" i="56"/>
  <c r="E169" i="56"/>
  <c r="D169" i="56"/>
  <c r="C169" i="56"/>
  <c r="B169" i="56"/>
  <c r="M168" i="56"/>
  <c r="F168" i="56"/>
  <c r="E168" i="56"/>
  <c r="D168" i="56"/>
  <c r="C168" i="56"/>
  <c r="B168" i="56"/>
  <c r="M167" i="56"/>
  <c r="F167" i="56"/>
  <c r="E167" i="56"/>
  <c r="D167" i="56"/>
  <c r="C167" i="56"/>
  <c r="B167" i="56"/>
  <c r="M166" i="56"/>
  <c r="F166" i="56"/>
  <c r="E166" i="56"/>
  <c r="D166" i="56"/>
  <c r="C166" i="56"/>
  <c r="B166" i="56"/>
  <c r="M165" i="56"/>
  <c r="F165" i="56"/>
  <c r="E165" i="56"/>
  <c r="D165" i="56"/>
  <c r="C165" i="56"/>
  <c r="B165" i="56"/>
  <c r="M164" i="56"/>
  <c r="F164" i="56"/>
  <c r="E164" i="56"/>
  <c r="D164" i="56"/>
  <c r="C164" i="56"/>
  <c r="B164" i="56"/>
  <c r="M163" i="56"/>
  <c r="F163" i="56"/>
  <c r="E163" i="56"/>
  <c r="D163" i="56"/>
  <c r="C163" i="56"/>
  <c r="B163" i="56"/>
  <c r="M162" i="56"/>
  <c r="F162" i="56"/>
  <c r="E162" i="56"/>
  <c r="D162" i="56"/>
  <c r="C162" i="56"/>
  <c r="B162" i="56"/>
  <c r="M161" i="56"/>
  <c r="F161" i="56"/>
  <c r="E161" i="56"/>
  <c r="D161" i="56"/>
  <c r="C161" i="56"/>
  <c r="B161" i="56"/>
  <c r="M160" i="56"/>
  <c r="F160" i="56"/>
  <c r="E160" i="56"/>
  <c r="D160" i="56"/>
  <c r="C160" i="56"/>
  <c r="B160" i="56"/>
  <c r="M159" i="56"/>
  <c r="F159" i="56"/>
  <c r="E159" i="56"/>
  <c r="D159" i="56"/>
  <c r="C159" i="56"/>
  <c r="B159" i="56"/>
  <c r="M158" i="56"/>
  <c r="F158" i="56"/>
  <c r="E158" i="56"/>
  <c r="D158" i="56"/>
  <c r="C158" i="56"/>
  <c r="B158" i="56"/>
  <c r="M157" i="56"/>
  <c r="F157" i="56"/>
  <c r="E157" i="56"/>
  <c r="D157" i="56"/>
  <c r="C157" i="56"/>
  <c r="B157" i="56"/>
  <c r="M156" i="56"/>
  <c r="F156" i="56"/>
  <c r="E156" i="56"/>
  <c r="D156" i="56"/>
  <c r="C156" i="56"/>
  <c r="B156" i="56"/>
  <c r="M155" i="56"/>
  <c r="F155" i="56"/>
  <c r="E155" i="56"/>
  <c r="D155" i="56"/>
  <c r="C155" i="56"/>
  <c r="B155" i="56"/>
  <c r="M154" i="56"/>
  <c r="F154" i="56"/>
  <c r="E154" i="56"/>
  <c r="D154" i="56"/>
  <c r="C154" i="56"/>
  <c r="B154" i="56"/>
  <c r="M153" i="56"/>
  <c r="F153" i="56"/>
  <c r="E153" i="56"/>
  <c r="D153" i="56"/>
  <c r="C153" i="56"/>
  <c r="B153" i="56"/>
  <c r="M152" i="56"/>
  <c r="F152" i="56"/>
  <c r="E152" i="56"/>
  <c r="D152" i="56"/>
  <c r="C152" i="56"/>
  <c r="B152" i="56"/>
  <c r="M151" i="56"/>
  <c r="F151" i="56"/>
  <c r="E151" i="56"/>
  <c r="D151" i="56"/>
  <c r="C151" i="56"/>
  <c r="B151" i="56"/>
  <c r="M150" i="56"/>
  <c r="F150" i="56"/>
  <c r="E150" i="56"/>
  <c r="D150" i="56"/>
  <c r="C150" i="56"/>
  <c r="B150" i="56"/>
  <c r="M149" i="56"/>
  <c r="F149" i="56"/>
  <c r="E149" i="56"/>
  <c r="D149" i="56"/>
  <c r="C149" i="56"/>
  <c r="B149" i="56"/>
  <c r="M148" i="56"/>
  <c r="F148" i="56"/>
  <c r="E148" i="56"/>
  <c r="D148" i="56"/>
  <c r="C148" i="56"/>
  <c r="B148" i="56"/>
  <c r="M147" i="56"/>
  <c r="F147" i="56"/>
  <c r="E147" i="56"/>
  <c r="D147" i="56"/>
  <c r="C147" i="56"/>
  <c r="B147" i="56"/>
  <c r="M146" i="56"/>
  <c r="F146" i="56"/>
  <c r="E146" i="56"/>
  <c r="D146" i="56"/>
  <c r="C146" i="56"/>
  <c r="B146" i="56"/>
  <c r="M145" i="56"/>
  <c r="F145" i="56"/>
  <c r="E145" i="56"/>
  <c r="D145" i="56"/>
  <c r="C145" i="56"/>
  <c r="M143" i="56"/>
  <c r="F143" i="56"/>
  <c r="E143" i="56"/>
  <c r="D143" i="56"/>
  <c r="C143" i="56"/>
  <c r="M142" i="56"/>
  <c r="F142" i="56"/>
  <c r="E142" i="56"/>
  <c r="D142" i="56"/>
  <c r="C142" i="56"/>
  <c r="M141" i="56"/>
  <c r="F141" i="56"/>
  <c r="E141" i="56"/>
  <c r="D141" i="56"/>
  <c r="C141" i="56"/>
  <c r="M139" i="56"/>
  <c r="F139" i="56"/>
  <c r="E139" i="56"/>
  <c r="D139" i="56"/>
  <c r="C139" i="56"/>
  <c r="M138" i="56"/>
  <c r="F138" i="56"/>
  <c r="E138" i="56"/>
  <c r="D138" i="56"/>
  <c r="C138" i="56"/>
  <c r="M137" i="56"/>
  <c r="F137" i="56"/>
  <c r="E137" i="56"/>
  <c r="D137" i="56"/>
  <c r="C137" i="56"/>
  <c r="M136" i="56"/>
  <c r="F136" i="56"/>
  <c r="E136" i="56"/>
  <c r="D136" i="56"/>
  <c r="C136" i="56"/>
  <c r="M135" i="56"/>
  <c r="F135" i="56"/>
  <c r="E135" i="56"/>
  <c r="D135" i="56"/>
  <c r="C135" i="56"/>
  <c r="M134" i="56"/>
  <c r="F134" i="56"/>
  <c r="E134" i="56"/>
  <c r="D134" i="56"/>
  <c r="C134" i="56"/>
  <c r="M133" i="56"/>
  <c r="F133" i="56"/>
  <c r="E133" i="56"/>
  <c r="D133" i="56"/>
  <c r="C133" i="56"/>
  <c r="M132" i="56"/>
  <c r="F132" i="56"/>
  <c r="E132" i="56"/>
  <c r="D132" i="56"/>
  <c r="C132" i="56"/>
  <c r="M131" i="56"/>
  <c r="F131" i="56"/>
  <c r="E131" i="56"/>
  <c r="D131" i="56"/>
  <c r="C131" i="56"/>
  <c r="F129" i="56"/>
  <c r="E129" i="56"/>
  <c r="D129" i="56"/>
  <c r="C129" i="56"/>
  <c r="F128" i="56"/>
  <c r="E128" i="56"/>
  <c r="D128" i="56"/>
  <c r="C128" i="56"/>
  <c r="M126" i="56"/>
  <c r="F126" i="56"/>
  <c r="E126" i="56"/>
  <c r="D126" i="56"/>
  <c r="C126" i="56"/>
  <c r="M125" i="56"/>
  <c r="F125" i="56"/>
  <c r="E125" i="56"/>
  <c r="D125" i="56"/>
  <c r="C125" i="56"/>
  <c r="M124" i="56"/>
  <c r="F124" i="56"/>
  <c r="E124" i="56"/>
  <c r="D124" i="56"/>
  <c r="C124" i="56"/>
  <c r="M123" i="56"/>
  <c r="F123" i="56"/>
  <c r="E123" i="56"/>
  <c r="D123" i="56"/>
  <c r="C123" i="56"/>
  <c r="M122" i="56"/>
  <c r="F122" i="56"/>
  <c r="E122" i="56"/>
  <c r="D122" i="56"/>
  <c r="C122" i="56"/>
  <c r="M121" i="56"/>
  <c r="F121" i="56"/>
  <c r="E121" i="56"/>
  <c r="D121" i="56"/>
  <c r="C121" i="56"/>
  <c r="M120" i="56"/>
  <c r="F120" i="56"/>
  <c r="E120" i="56"/>
  <c r="D120" i="56"/>
  <c r="C120" i="56"/>
  <c r="M119" i="56"/>
  <c r="F119" i="56"/>
  <c r="E119" i="56"/>
  <c r="D119" i="56"/>
  <c r="C119" i="56"/>
  <c r="M118" i="56"/>
  <c r="F118" i="56"/>
  <c r="E118" i="56"/>
  <c r="D118" i="56"/>
  <c r="C118" i="56"/>
  <c r="M117" i="56"/>
  <c r="F117" i="56"/>
  <c r="E117" i="56"/>
  <c r="D117" i="56"/>
  <c r="C117" i="56"/>
  <c r="M116" i="56"/>
  <c r="F116" i="56"/>
  <c r="E116" i="56"/>
  <c r="D116" i="56"/>
  <c r="C116" i="56"/>
  <c r="M115" i="56"/>
  <c r="F115" i="56"/>
  <c r="E115" i="56"/>
  <c r="D115" i="56"/>
  <c r="C115" i="56"/>
  <c r="M114" i="56"/>
  <c r="F114" i="56"/>
  <c r="E114" i="56"/>
  <c r="D114" i="56"/>
  <c r="C114" i="56"/>
  <c r="M113" i="56"/>
  <c r="F113" i="56"/>
  <c r="E113" i="56"/>
  <c r="D113" i="56"/>
  <c r="C113" i="56"/>
  <c r="M112" i="56"/>
  <c r="F112" i="56"/>
  <c r="E112" i="56"/>
  <c r="D112" i="56"/>
  <c r="C112" i="56"/>
  <c r="M111" i="56"/>
  <c r="F111" i="56"/>
  <c r="E111" i="56"/>
  <c r="D111" i="56"/>
  <c r="C111" i="56"/>
  <c r="M110" i="56"/>
  <c r="F110" i="56"/>
  <c r="E110" i="56"/>
  <c r="D110" i="56"/>
  <c r="C110" i="56"/>
  <c r="M109" i="56"/>
  <c r="F109" i="56"/>
  <c r="E109" i="56"/>
  <c r="D109" i="56"/>
  <c r="C109" i="56"/>
  <c r="M108" i="56"/>
  <c r="F108" i="56"/>
  <c r="E108" i="56"/>
  <c r="D108" i="56"/>
  <c r="C108" i="56"/>
  <c r="M107" i="56"/>
  <c r="F107" i="56"/>
  <c r="E107" i="56"/>
  <c r="D107" i="56"/>
  <c r="C107" i="56"/>
  <c r="M106" i="56"/>
  <c r="F106" i="56"/>
  <c r="E106" i="56"/>
  <c r="D106" i="56"/>
  <c r="C106" i="56"/>
  <c r="M105" i="56"/>
  <c r="F105" i="56"/>
  <c r="E105" i="56"/>
  <c r="D105" i="56"/>
  <c r="C105" i="56"/>
  <c r="M104" i="56"/>
  <c r="F104" i="56"/>
  <c r="E104" i="56"/>
  <c r="D104" i="56"/>
  <c r="C104" i="56"/>
  <c r="M103" i="56"/>
  <c r="F103" i="56"/>
  <c r="E103" i="56"/>
  <c r="D103" i="56"/>
  <c r="C103" i="56"/>
  <c r="M99" i="56"/>
  <c r="F99" i="56"/>
  <c r="E99" i="56"/>
  <c r="D99" i="56"/>
  <c r="C99" i="56"/>
  <c r="M98" i="56"/>
  <c r="F98" i="56"/>
  <c r="E98" i="56"/>
  <c r="D98" i="56"/>
  <c r="C98" i="56"/>
  <c r="M97" i="56"/>
  <c r="F97" i="56"/>
  <c r="E97" i="56"/>
  <c r="D97" i="56"/>
  <c r="C97" i="56"/>
  <c r="M95" i="56"/>
  <c r="F95" i="56"/>
  <c r="E95" i="56"/>
  <c r="D95" i="56"/>
  <c r="C95" i="56"/>
  <c r="M93" i="56"/>
  <c r="F93" i="56"/>
  <c r="E93" i="56"/>
  <c r="D93" i="56"/>
  <c r="C93" i="56"/>
  <c r="M92" i="56"/>
  <c r="F92" i="56"/>
  <c r="E92" i="56"/>
  <c r="D92" i="56"/>
  <c r="C92" i="56"/>
  <c r="M91" i="56"/>
  <c r="F91" i="56"/>
  <c r="E91" i="56"/>
  <c r="D91" i="56"/>
  <c r="C91" i="56"/>
  <c r="M86" i="56"/>
  <c r="F86" i="56"/>
  <c r="E86" i="56"/>
  <c r="D86" i="56"/>
  <c r="C86" i="56"/>
  <c r="M85" i="56"/>
  <c r="F85" i="56"/>
  <c r="E85" i="56"/>
  <c r="D85" i="56"/>
  <c r="C85" i="56"/>
  <c r="M84" i="56"/>
  <c r="F84" i="56"/>
  <c r="E84" i="56"/>
  <c r="D84" i="56"/>
  <c r="C84" i="56"/>
  <c r="M83" i="56"/>
  <c r="F83" i="56"/>
  <c r="E83" i="56"/>
  <c r="D83" i="56"/>
  <c r="C83" i="56"/>
  <c r="M82" i="56"/>
  <c r="F82" i="56"/>
  <c r="E82" i="56"/>
  <c r="D82" i="56"/>
  <c r="C82" i="56"/>
  <c r="M80" i="56"/>
  <c r="F80" i="56"/>
  <c r="E80" i="56"/>
  <c r="D80" i="56"/>
  <c r="C80" i="56"/>
  <c r="M79" i="56"/>
  <c r="F79" i="56"/>
  <c r="E79" i="56"/>
  <c r="D79" i="56"/>
  <c r="C79" i="56"/>
  <c r="M78" i="56"/>
  <c r="F78" i="56"/>
  <c r="E78" i="56"/>
  <c r="D78" i="56"/>
  <c r="C78" i="56"/>
  <c r="M77" i="56"/>
  <c r="F77" i="56"/>
  <c r="E77" i="56"/>
  <c r="D77" i="56"/>
  <c r="C77" i="56"/>
  <c r="M76" i="56"/>
  <c r="F76" i="56"/>
  <c r="E76" i="56"/>
  <c r="D76" i="56"/>
  <c r="C76" i="56"/>
  <c r="M75" i="56"/>
  <c r="F75" i="56"/>
  <c r="E75" i="56"/>
  <c r="D75" i="56"/>
  <c r="C75" i="56"/>
  <c r="M70" i="56"/>
  <c r="F70" i="56"/>
  <c r="E70" i="56"/>
  <c r="D70" i="56"/>
  <c r="C70" i="56"/>
  <c r="M69" i="56"/>
  <c r="F69" i="56"/>
  <c r="E69" i="56"/>
  <c r="D69" i="56"/>
  <c r="C69" i="56"/>
  <c r="M68" i="56"/>
  <c r="F68" i="56"/>
  <c r="E68" i="56"/>
  <c r="D68" i="56"/>
  <c r="C68" i="56"/>
  <c r="M67" i="56"/>
  <c r="F67" i="56"/>
  <c r="E67" i="56"/>
  <c r="D67" i="56"/>
  <c r="C67" i="56"/>
  <c r="M66" i="56"/>
  <c r="F66" i="56"/>
  <c r="E66" i="56"/>
  <c r="D66" i="56"/>
  <c r="C66" i="56"/>
  <c r="M65" i="56"/>
  <c r="F65" i="56"/>
  <c r="E65" i="56"/>
  <c r="D65" i="56"/>
  <c r="C65" i="56"/>
  <c r="M63" i="56"/>
  <c r="F63" i="56"/>
  <c r="E63" i="56"/>
  <c r="D63" i="56"/>
  <c r="C63" i="56"/>
  <c r="M62" i="56"/>
  <c r="F62" i="56"/>
  <c r="E62" i="56"/>
  <c r="D62" i="56"/>
  <c r="C62" i="56"/>
  <c r="M61" i="56"/>
  <c r="F61" i="56"/>
  <c r="E61" i="56"/>
  <c r="D61" i="56"/>
  <c r="C61" i="56"/>
  <c r="M60" i="56"/>
  <c r="F60" i="56"/>
  <c r="E60" i="56"/>
  <c r="D60" i="56"/>
  <c r="C60" i="56"/>
  <c r="M59" i="56"/>
  <c r="F59" i="56"/>
  <c r="E59" i="56"/>
  <c r="D59" i="56"/>
  <c r="C59" i="56"/>
  <c r="M58" i="56"/>
  <c r="F58" i="56"/>
  <c r="E58" i="56"/>
  <c r="D58" i="56"/>
  <c r="C58" i="56"/>
  <c r="M57" i="56"/>
  <c r="F57" i="56"/>
  <c r="E57" i="56"/>
  <c r="D57" i="56"/>
  <c r="C57" i="56"/>
  <c r="M56" i="56"/>
  <c r="F56" i="56"/>
  <c r="E56" i="56"/>
  <c r="D56" i="56"/>
  <c r="C56" i="56"/>
  <c r="M55" i="56"/>
  <c r="F55" i="56"/>
  <c r="E55" i="56"/>
  <c r="D55" i="56"/>
  <c r="C55" i="56"/>
  <c r="M50" i="56"/>
  <c r="F50" i="56"/>
  <c r="E50" i="56"/>
  <c r="D50" i="56"/>
  <c r="C50" i="56"/>
  <c r="M49" i="56"/>
  <c r="F49" i="56"/>
  <c r="E49" i="56"/>
  <c r="D49" i="56"/>
  <c r="C49" i="56"/>
  <c r="M48" i="56"/>
  <c r="F48" i="56"/>
  <c r="E48" i="56"/>
  <c r="D48" i="56"/>
  <c r="C48" i="56"/>
  <c r="M47" i="56"/>
  <c r="F47" i="56"/>
  <c r="E47" i="56"/>
  <c r="D47" i="56"/>
  <c r="C47" i="56"/>
  <c r="M46" i="56"/>
  <c r="F46" i="56"/>
  <c r="E46" i="56"/>
  <c r="D46" i="56"/>
  <c r="C46" i="56"/>
  <c r="F45" i="56"/>
  <c r="E45" i="56"/>
  <c r="D45" i="56"/>
  <c r="C45" i="56"/>
  <c r="F44" i="56"/>
  <c r="E44" i="56"/>
  <c r="D44" i="56"/>
  <c r="C44" i="56"/>
  <c r="F43" i="56"/>
  <c r="E43" i="56"/>
  <c r="D43" i="56"/>
  <c r="C43" i="56"/>
  <c r="M42" i="56"/>
  <c r="F42" i="56"/>
  <c r="E42" i="56"/>
  <c r="D42" i="56"/>
  <c r="C42" i="56"/>
  <c r="M41" i="56"/>
  <c r="F41" i="56"/>
  <c r="E41" i="56"/>
  <c r="D41" i="56"/>
  <c r="C41" i="56"/>
  <c r="M40" i="56"/>
  <c r="F40" i="56"/>
  <c r="E40" i="56"/>
  <c r="D40" i="56"/>
  <c r="C40" i="56"/>
  <c r="M39" i="56"/>
  <c r="F39" i="56"/>
  <c r="E39" i="56"/>
  <c r="D39" i="56"/>
  <c r="C39" i="56"/>
  <c r="M38" i="56"/>
  <c r="F38" i="56"/>
  <c r="E38" i="56"/>
  <c r="D38" i="56"/>
  <c r="C38" i="56"/>
  <c r="M37" i="56"/>
  <c r="F37" i="56"/>
  <c r="E37" i="56"/>
  <c r="D37" i="56"/>
  <c r="C37" i="56"/>
  <c r="M36" i="56"/>
  <c r="F36" i="56"/>
  <c r="E36" i="56"/>
  <c r="D36" i="56"/>
  <c r="C36" i="56"/>
  <c r="M35" i="56"/>
  <c r="F35" i="56"/>
  <c r="E35" i="56"/>
  <c r="D35" i="56"/>
  <c r="C35" i="56"/>
  <c r="M34" i="56"/>
  <c r="F34" i="56"/>
  <c r="E34" i="56"/>
  <c r="D34" i="56"/>
  <c r="C34" i="56"/>
  <c r="M33" i="56"/>
  <c r="F33" i="56"/>
  <c r="E33" i="56"/>
  <c r="D33" i="56"/>
  <c r="C33" i="56"/>
  <c r="M32" i="56"/>
  <c r="F32" i="56"/>
  <c r="E32" i="56"/>
  <c r="D32" i="56"/>
  <c r="C32" i="56"/>
  <c r="F31" i="56"/>
  <c r="E31" i="56"/>
  <c r="D31" i="56"/>
  <c r="C31" i="56"/>
  <c r="M30" i="56"/>
  <c r="F30" i="56"/>
  <c r="E30" i="56"/>
  <c r="D30" i="56"/>
  <c r="C30" i="56"/>
  <c r="M29" i="56"/>
  <c r="F29" i="56"/>
  <c r="E29" i="56"/>
  <c r="D29" i="56"/>
  <c r="C29" i="56"/>
  <c r="M28" i="56"/>
  <c r="F28" i="56"/>
  <c r="E28" i="56"/>
  <c r="D28" i="56"/>
  <c r="C28" i="56"/>
  <c r="M27" i="56"/>
  <c r="F27" i="56"/>
  <c r="E27" i="56"/>
  <c r="D27" i="56"/>
  <c r="C27" i="56"/>
  <c r="M26" i="56"/>
  <c r="F26" i="56"/>
  <c r="E26" i="56"/>
  <c r="D26" i="56"/>
  <c r="C26" i="56"/>
  <c r="M21" i="56"/>
  <c r="F21" i="56"/>
  <c r="E21" i="56"/>
  <c r="D21" i="56"/>
  <c r="C21" i="56"/>
  <c r="M20" i="56"/>
  <c r="F20" i="56"/>
  <c r="E20" i="56"/>
  <c r="D20" i="56"/>
  <c r="C20" i="56"/>
  <c r="M19" i="56"/>
  <c r="F19" i="56"/>
  <c r="E19" i="56"/>
  <c r="D19" i="56"/>
  <c r="C19" i="56"/>
  <c r="M17" i="56"/>
  <c r="F17" i="56"/>
  <c r="E17" i="56"/>
  <c r="D17" i="56"/>
  <c r="C17" i="56"/>
  <c r="M16" i="56"/>
  <c r="F16" i="56"/>
  <c r="E16" i="56"/>
  <c r="D16" i="56"/>
  <c r="C16" i="56"/>
  <c r="M15" i="56"/>
  <c r="F15" i="56"/>
  <c r="E15" i="56"/>
  <c r="D15" i="56"/>
  <c r="C15" i="56"/>
  <c r="M13" i="56"/>
  <c r="F13" i="56"/>
  <c r="E13" i="56"/>
  <c r="D13" i="56"/>
  <c r="C13" i="56"/>
  <c r="F12" i="56"/>
  <c r="E12" i="56"/>
  <c r="D12" i="56"/>
  <c r="C12" i="56"/>
  <c r="M11" i="56"/>
  <c r="F11" i="56"/>
  <c r="E11" i="56"/>
  <c r="D11" i="56"/>
  <c r="C11" i="56"/>
  <c r="M10" i="56"/>
  <c r="F10" i="56"/>
  <c r="E10" i="56"/>
  <c r="D10" i="56"/>
  <c r="C10" i="56"/>
  <c r="M9" i="56"/>
  <c r="F9" i="56"/>
  <c r="E9" i="56"/>
  <c r="D9" i="56"/>
  <c r="C9" i="56"/>
  <c r="M8" i="56"/>
  <c r="F8" i="56"/>
  <c r="E8" i="56"/>
  <c r="D8" i="56"/>
  <c r="C8" i="56"/>
  <c r="B44" i="56" l="1"/>
  <c r="B86" i="56"/>
  <c r="B104" i="56"/>
  <c r="B106" i="56"/>
  <c r="B110" i="56"/>
  <c r="B114" i="56"/>
  <c r="B118" i="56"/>
  <c r="B122" i="56"/>
  <c r="B126" i="56"/>
  <c r="B129" i="56"/>
  <c r="B134" i="56"/>
  <c r="B138" i="56"/>
  <c r="B143" i="56"/>
  <c r="B36" i="56"/>
  <c r="B15" i="56"/>
  <c r="B42" i="56"/>
  <c r="B43" i="56"/>
  <c r="B28" i="56"/>
  <c r="B32" i="56"/>
  <c r="B56" i="56"/>
  <c r="B77" i="56"/>
  <c r="B84" i="56"/>
  <c r="B17" i="56"/>
  <c r="B65" i="56"/>
  <c r="B69" i="56"/>
  <c r="B99" i="56"/>
  <c r="B8" i="56"/>
  <c r="B58" i="56"/>
  <c r="B13" i="56"/>
  <c r="B30" i="56"/>
  <c r="B40" i="56"/>
  <c r="B50" i="56"/>
  <c r="B55" i="56"/>
  <c r="B67" i="56"/>
  <c r="B82" i="56"/>
  <c r="B83" i="56"/>
  <c r="B97" i="56"/>
  <c r="B12" i="56"/>
  <c r="B26" i="56"/>
  <c r="B27" i="56"/>
  <c r="B38" i="56"/>
  <c r="B48" i="56"/>
  <c r="B62" i="56"/>
  <c r="B63" i="56"/>
  <c r="B79" i="56"/>
  <c r="B95" i="56"/>
  <c r="B10" i="56"/>
  <c r="B20" i="56"/>
  <c r="B34" i="56"/>
  <c r="B35" i="56"/>
  <c r="B46" i="56"/>
  <c r="B60" i="56"/>
  <c r="B75" i="56"/>
  <c r="B76" i="56"/>
  <c r="B92" i="56"/>
  <c r="B11" i="56"/>
  <c r="B33" i="56"/>
  <c r="B61" i="56"/>
  <c r="B70" i="56"/>
  <c r="B105" i="56"/>
  <c r="B109" i="56"/>
  <c r="B113" i="56"/>
  <c r="B117" i="56"/>
  <c r="B121" i="56"/>
  <c r="B125" i="56"/>
  <c r="B131" i="56"/>
  <c r="B139" i="56"/>
  <c r="B9" i="56"/>
  <c r="B19" i="56"/>
  <c r="B31" i="56"/>
  <c r="B47" i="56"/>
  <c r="B59" i="56"/>
  <c r="B68" i="56"/>
  <c r="B80" i="56"/>
  <c r="B103" i="56"/>
  <c r="B136" i="56"/>
  <c r="B21" i="56"/>
  <c r="B41" i="56"/>
  <c r="B49" i="56"/>
  <c r="B93" i="56"/>
  <c r="B135" i="56"/>
  <c r="B145" i="56"/>
  <c r="B39" i="56"/>
  <c r="B91" i="56"/>
  <c r="B108" i="56"/>
  <c r="B112" i="56"/>
  <c r="B116" i="56"/>
  <c r="B120" i="56"/>
  <c r="B124" i="56"/>
  <c r="B132" i="56"/>
  <c r="B141" i="56"/>
  <c r="B16" i="56"/>
  <c r="B29" i="56"/>
  <c r="B37" i="56"/>
  <c r="B45" i="56"/>
  <c r="B57" i="56"/>
  <c r="B66" i="56"/>
  <c r="B78" i="56"/>
  <c r="B85" i="56"/>
  <c r="B98" i="56"/>
  <c r="B107" i="56"/>
  <c r="B111" i="56"/>
  <c r="B115" i="56"/>
  <c r="B119" i="56"/>
  <c r="B123" i="56"/>
  <c r="B128" i="56"/>
  <c r="B133" i="56"/>
  <c r="B137" i="56"/>
  <c r="B142" i="56"/>
  <c r="E6" i="52" l="1"/>
  <c r="A5" i="52"/>
  <c r="A3" i="52"/>
  <c r="A2" i="52"/>
  <c r="A1" i="52"/>
  <c r="F30" i="52" l="1"/>
  <c r="G30" i="52" l="1"/>
  <c r="K129" i="56"/>
  <c r="M129" i="56"/>
  <c r="M128" i="56"/>
  <c r="K128" i="56"/>
</calcChain>
</file>

<file path=xl/comments1.xml><?xml version="1.0" encoding="utf-8"?>
<comments xmlns="http://schemas.openxmlformats.org/spreadsheetml/2006/main">
  <authors>
    <author>Ilka Gonzalez</author>
  </authors>
  <commentList>
    <comment ref="C5" authorId="0" shapeId="0">
      <text>
        <r>
          <rPr>
            <b/>
            <sz val="9"/>
            <color indexed="81"/>
            <rFont val="Tahoma"/>
            <family val="2"/>
          </rPr>
          <t>Ilka Gonzalez:</t>
        </r>
        <r>
          <rPr>
            <sz val="9"/>
            <color indexed="81"/>
            <rFont val="Tahoma"/>
            <family val="2"/>
          </rPr>
          <t xml:space="preserve">
Pestaña desplegable</t>
        </r>
      </text>
    </comment>
    <comment ref="D8" authorId="0" shapeId="0">
      <text>
        <r>
          <rPr>
            <u/>
            <sz val="9"/>
            <color indexed="81"/>
            <rFont val="Tahoma"/>
            <family val="2"/>
          </rPr>
          <t xml:space="preserve">Fórmula de Metas logradas: </t>
        </r>
        <r>
          <rPr>
            <sz val="9"/>
            <color indexed="81"/>
            <rFont val="Tahoma"/>
            <family val="2"/>
          </rPr>
          <t>Productividad Actual /7 x 12</t>
        </r>
      </text>
    </comment>
    <comment ref="E8" authorId="0" shapeId="0">
      <text>
        <r>
          <rPr>
            <sz val="9"/>
            <color indexed="81"/>
            <rFont val="Tahoma"/>
            <family val="2"/>
          </rPr>
          <t>Fórmula Metas programadas:
 Meta Actual/Meta Año anterior X Meta Actual</t>
        </r>
      </text>
    </comment>
    <comment ref="C39" authorId="0" shapeId="0">
      <text>
        <r>
          <rPr>
            <sz val="9"/>
            <color indexed="81"/>
            <rFont val="Tahoma"/>
            <family val="2"/>
          </rPr>
          <t>Total de egresos en un período dado/Total de camas disponibles del mismo período</t>
        </r>
      </text>
    </comment>
    <comment ref="D39" authorId="0" shapeId="0">
      <text>
        <r>
          <rPr>
            <sz val="9"/>
            <color indexed="81"/>
            <rFont val="Tahoma"/>
            <family val="2"/>
          </rPr>
          <t>Número de camas x 365</t>
        </r>
      </text>
    </comment>
    <comment ref="E39" authorId="0" shapeId="0">
      <text>
        <r>
          <rPr>
            <sz val="9"/>
            <color indexed="81"/>
            <rFont val="Tahoma"/>
            <family val="2"/>
          </rPr>
          <t>Sumatoria de los días pacientes reportados en el censo diario</t>
        </r>
      </text>
    </comment>
    <comment ref="F39" authorId="0" shapeId="0">
      <text>
        <r>
          <rPr>
            <sz val="9"/>
            <color indexed="81"/>
            <rFont val="Tahoma"/>
            <family val="2"/>
          </rPr>
          <t>Total de días pacientes en un período dado/Total de egresos del mismo período</t>
        </r>
      </text>
    </comment>
    <comment ref="G39" authorId="0" shapeId="0">
      <text>
        <r>
          <rPr>
            <sz val="9"/>
            <color indexed="81"/>
            <rFont val="Tahoma"/>
            <family val="2"/>
          </rPr>
          <t>Total de días pacientes en un período dado/ Total de días camas disponibles del mismo período x 100</t>
        </r>
      </text>
    </comment>
    <comment ref="H39" authorId="0" shapeId="0">
      <text>
        <r>
          <rPr>
            <sz val="9"/>
            <color indexed="81"/>
            <rFont val="Tahoma"/>
            <family val="2"/>
          </rPr>
          <t>Número de egresos (materno) por fallecimiento en un período dado/Total de egresos (materno) del mismo período x 100</t>
        </r>
      </text>
    </comment>
    <comment ref="I39" authorId="0" shapeId="0">
      <text>
        <r>
          <rPr>
            <sz val="9"/>
            <color indexed="81"/>
            <rFont val="Tahoma"/>
            <family val="2"/>
          </rPr>
          <t>Número de partos por cesárea/Número total de partos x 100</t>
        </r>
      </text>
    </comment>
  </commentList>
</comments>
</file>

<file path=xl/comments2.xml><?xml version="1.0" encoding="utf-8"?>
<comments xmlns="http://schemas.openxmlformats.org/spreadsheetml/2006/main">
  <authors>
    <author>Erick Taveras</author>
    <author>Katherine Ruiz</author>
  </authors>
  <commentList>
    <comment ref="G31"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43"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44"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45"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70" authorId="1" shapeId="0">
      <text>
        <r>
          <rPr>
            <b/>
            <sz val="9"/>
            <color indexed="81"/>
            <rFont val="Tahoma"/>
            <family val="2"/>
          </rPr>
          <t>Katherine Ruiz:</t>
        </r>
        <r>
          <rPr>
            <sz val="9"/>
            <color indexed="81"/>
            <rFont val="Tahoma"/>
            <family val="2"/>
          </rPr>
          <t xml:space="preserve">
Ya esta implementado el sistema de gestion de citas esta actividad no nos aplica</t>
        </r>
      </text>
    </comment>
    <comment ref="G84" authorId="1" shapeId="0">
      <text>
        <r>
          <rPr>
            <b/>
            <sz val="9"/>
            <color indexed="81"/>
            <rFont val="Tahoma"/>
            <family val="2"/>
          </rPr>
          <t>Katherine Ruiz:</t>
        </r>
        <r>
          <rPr>
            <sz val="9"/>
            <color indexed="81"/>
            <rFont val="Tahoma"/>
            <family val="2"/>
          </rPr>
          <t xml:space="preserve">
Ya esta implementado el sistema de gestion de citas.
</t>
        </r>
      </text>
    </comment>
  </commentList>
</comments>
</file>

<file path=xl/sharedStrings.xml><?xml version="1.0" encoding="utf-8"?>
<sst xmlns="http://schemas.openxmlformats.org/spreadsheetml/2006/main" count="5577" uniqueCount="1509">
  <si>
    <t>Insumos</t>
  </si>
  <si>
    <t>Unidad de Medida</t>
  </si>
  <si>
    <t>Precio Unitario</t>
  </si>
  <si>
    <t>Valor Total</t>
  </si>
  <si>
    <t>Cuenta</t>
  </si>
  <si>
    <t>1er. Trimestre</t>
  </si>
  <si>
    <t>2do. Trimestre</t>
  </si>
  <si>
    <t>3er. Trimestre</t>
  </si>
  <si>
    <t>4to. Trimestre</t>
  </si>
  <si>
    <t>Servicio Hospitalización</t>
  </si>
  <si>
    <t>Egresos</t>
  </si>
  <si>
    <t>Servicio de Cirugia</t>
  </si>
  <si>
    <t>Servicio de Pediatria</t>
  </si>
  <si>
    <t>Servicio de Gastroenterologia</t>
  </si>
  <si>
    <t>Servicio de Endocrinologia</t>
  </si>
  <si>
    <t>Servicio de Consulta Externa</t>
  </si>
  <si>
    <t>Consultas</t>
  </si>
  <si>
    <t>Primera Vez</t>
  </si>
  <si>
    <t>Subsecuente</t>
  </si>
  <si>
    <t>Servicio de Emergencia</t>
  </si>
  <si>
    <t>Servicio de Imágenes</t>
  </si>
  <si>
    <t>Imágenes</t>
  </si>
  <si>
    <t>%</t>
  </si>
  <si>
    <t>Auxiliar</t>
  </si>
  <si>
    <t>Sobresueldos</t>
  </si>
  <si>
    <t>Servicios Básicos</t>
  </si>
  <si>
    <t>Electricidad</t>
  </si>
  <si>
    <t>Agua</t>
  </si>
  <si>
    <t>Viáticos</t>
  </si>
  <si>
    <t>Pasajes</t>
  </si>
  <si>
    <t>Fletes</t>
  </si>
  <si>
    <t>Materiales y Suministros</t>
  </si>
  <si>
    <t>Alimentos y Productos Agroforestales</t>
  </si>
  <si>
    <t>Textiles y Vestuarios</t>
  </si>
  <si>
    <t>Calzados</t>
  </si>
  <si>
    <t>Minerales</t>
  </si>
  <si>
    <t>Productos y Utiles Varios</t>
  </si>
  <si>
    <t>Aportes y Donaciones</t>
  </si>
  <si>
    <t>Venta de Servicios</t>
  </si>
  <si>
    <t>Suplencias</t>
  </si>
  <si>
    <t>Especialismos</t>
  </si>
  <si>
    <t>Sobrejornales</t>
  </si>
  <si>
    <t>Dietas y Gastos de Representación</t>
  </si>
  <si>
    <t>Gratificaciones y Bonificaciones</t>
  </si>
  <si>
    <t>Bonificaciones</t>
  </si>
  <si>
    <t>Almacenaje</t>
  </si>
  <si>
    <t>Productos Terminales</t>
  </si>
  <si>
    <t>Servicios de Apoyo Diagnóstico</t>
  </si>
  <si>
    <t>Análisis de Laboratorio</t>
  </si>
  <si>
    <t>Indicadores de Producción</t>
  </si>
  <si>
    <t>Gestión de Usuario y Educación para la Salud</t>
  </si>
  <si>
    <t xml:space="preserve">        Venta de Servicios y Otros Ingresos</t>
  </si>
  <si>
    <t xml:space="preserve">        Otros Aportes</t>
  </si>
  <si>
    <t>Programación Trimestral</t>
  </si>
  <si>
    <t>Muestras</t>
  </si>
  <si>
    <t>Cantidad de Insumos</t>
  </si>
  <si>
    <t>Fuente de Financiamiento</t>
  </si>
  <si>
    <t>Estimación de Ingresos</t>
  </si>
  <si>
    <t>Programación Insumos por Producto Nivel Especializado</t>
  </si>
  <si>
    <t>Estimación de Gastos</t>
  </si>
  <si>
    <t>Objeto</t>
  </si>
  <si>
    <t>Sub-Cuenta</t>
  </si>
  <si>
    <t>Anticipos Financieros / Transferencias</t>
  </si>
  <si>
    <t xml:space="preserve">Transferencias Corrientes </t>
  </si>
  <si>
    <t>Consolidado Presupuesto Estimado de Ingresos y Gastos Nivel Especializado por Actividad Especifica</t>
  </si>
  <si>
    <t>Descripción Gasto por Cuenta</t>
  </si>
  <si>
    <t>Consultas Externa</t>
  </si>
  <si>
    <t>Emergencias</t>
  </si>
  <si>
    <t>Hospitalización</t>
  </si>
  <si>
    <t>Servicios de Laboratorios y Banco de Sangre</t>
  </si>
  <si>
    <t>Servicios de Imágenes RX</t>
  </si>
  <si>
    <t>Gestión Técnica y Administrativa</t>
  </si>
  <si>
    <t>Apoyo Diagnóstico</t>
  </si>
  <si>
    <t>Servicios de Apoyo</t>
  </si>
  <si>
    <t xml:space="preserve">      Total Ingresos RD$</t>
  </si>
  <si>
    <t>Tipo</t>
  </si>
  <si>
    <t>Remuneraciones</t>
  </si>
  <si>
    <t>Remuneraciones al personal fijo</t>
  </si>
  <si>
    <t>Sueldos a medicos</t>
  </si>
  <si>
    <t>Nuevas plazas maestros</t>
  </si>
  <si>
    <t>Incentivos y escalafón</t>
  </si>
  <si>
    <t>Remuneraciones al personal con carácter transitorio</t>
  </si>
  <si>
    <t>Sueldos al personal contratado y/o igualado</t>
  </si>
  <si>
    <t>Sueldos de personal nominal</t>
  </si>
  <si>
    <t>Sueldos al personal por servicios especiales</t>
  </si>
  <si>
    <t>Sueldo al personal nominal en período probatorio</t>
  </si>
  <si>
    <t xml:space="preserve"> Jornales</t>
  </si>
  <si>
    <t>Sueldos al personal fijo en trámite de pensiones</t>
  </si>
  <si>
    <t>Pago de porcentaje por desvinculación de cargo</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</si>
  <si>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</si>
  <si>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</si>
  <si>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</si>
  <si>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</si>
  <si>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</si>
  <si>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</si>
  <si>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</si>
  <si>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</si>
  <si>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</si>
  <si>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Compensaciones especiales</t>
  </si>
  <si>
    <t>Bono por desempeño</t>
  </si>
  <si>
    <t>Beneficio , Acuerdo de desempeños institucionales (Reglamento 423-12)</t>
  </si>
  <si>
    <t>Dietas</t>
  </si>
  <si>
    <t>Dietas en el país</t>
  </si>
  <si>
    <t>Dietas en el exterior</t>
  </si>
  <si>
    <t>Gastos de representación</t>
  </si>
  <si>
    <t>Gastos de representación en el país</t>
  </si>
  <si>
    <t>Gastos de representación en el exterior</t>
  </si>
  <si>
    <t>Bono escolar</t>
  </si>
  <si>
    <t>Gratificaciones por pasantías</t>
  </si>
  <si>
    <t>Gratificaciones por aniversario de institución</t>
  </si>
  <si>
    <t>Otras Gratificaciones y Bonificaciones</t>
  </si>
  <si>
    <t>Contribuciones al seguro de salud</t>
  </si>
  <si>
    <t>Contribuciones al seguro de pensiones</t>
  </si>
  <si>
    <t>Contribuciones al seguro de riesgo laboral</t>
  </si>
  <si>
    <t>Contribuciones al plan de retiro complementario</t>
  </si>
  <si>
    <t>Radiocomunicación</t>
  </si>
  <si>
    <t>Servicios telefónico de larga distancia</t>
  </si>
  <si>
    <t>Teléfono local</t>
  </si>
  <si>
    <t>Telefax y correos</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</si>
  <si>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</si>
  <si>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</si>
  <si>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</si>
  <si>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</si>
  <si>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</si>
  <si>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</si>
  <si>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</si>
  <si>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</si>
  <si>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</si>
  <si>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</si>
  <si>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</si>
  <si>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</si>
  <si>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</si>
  <si>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</si>
  <si>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</si>
  <si>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</si>
  <si>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</si>
  <si>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</si>
  <si>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</si>
  <si>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</si>
  <si>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</si>
  <si>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</si>
  <si>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</si>
  <si>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</si>
  <si>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Seguros de la producción agrícola</t>
  </si>
  <si>
    <t>Servicios de Conservación, Reparaciones Menores e Instalaciones Temporales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</si>
  <si>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</si>
  <si>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</si>
  <si>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</si>
  <si>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</si>
  <si>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</si>
  <si>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</si>
  <si>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</si>
  <si>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 y reparación de equipo para computación</t>
  </si>
  <si>
    <t>Mantenimiento y reparación de equipos sanitarios y de laboratorio</t>
  </si>
  <si>
    <t>Mantenimiento y reparación de equipos de transporte, tracción y elevación</t>
  </si>
  <si>
    <t>Instalaciones temporales</t>
  </si>
  <si>
    <t>Gastos judiciales</t>
  </si>
  <si>
    <t>Comisiones y gastos bancarios</t>
  </si>
  <si>
    <t>Servicios sanitarios médicos y veterinarios</t>
  </si>
  <si>
    <t>Servicios funerarios y gastos conexos</t>
  </si>
  <si>
    <t>Fumigación, lavandería, limpieza e higiene</t>
  </si>
  <si>
    <t>Fumigación</t>
  </si>
  <si>
    <t>Lavandería</t>
  </si>
  <si>
    <t>Organización de eventos y festividades</t>
  </si>
  <si>
    <t>Festividades</t>
  </si>
  <si>
    <t>Actuaciones deportivas</t>
  </si>
  <si>
    <t>Actuaciones artísticas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</si>
  <si>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</si>
  <si>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</si>
  <si>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</si>
  <si>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</si>
  <si>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</si>
  <si>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</si>
  <si>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</si>
  <si>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</si>
  <si>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</si>
  <si>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</si>
  <si>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</si>
  <si>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Otros gastos operativos de instituciones empresariales</t>
  </si>
  <si>
    <t>Alimentos y bebidas para personas</t>
  </si>
  <si>
    <t>Desayuno escolar</t>
  </si>
  <si>
    <t>Productos agroforestales y pecuarios</t>
  </si>
  <si>
    <t>Alimentos para animales</t>
  </si>
  <si>
    <t>Productos pecuarios</t>
  </si>
  <si>
    <t>Productos agrícolas</t>
  </si>
  <si>
    <t>Productos forestales</t>
  </si>
  <si>
    <t>Madera, corcho y sus manufacturas</t>
  </si>
  <si>
    <t>Hilados y telas</t>
  </si>
  <si>
    <t>Acabados textiles</t>
  </si>
  <si>
    <t>Prendas de vestir</t>
  </si>
  <si>
    <t>Papel de escritorio</t>
  </si>
  <si>
    <t>Productos de papel y cartón</t>
  </si>
  <si>
    <t>Productos de artes gráficas</t>
  </si>
  <si>
    <t>Libros, revistas y periódicos</t>
  </si>
  <si>
    <t>Textos de enseñanza</t>
  </si>
  <si>
    <t>Especies timbrados y valoradas</t>
  </si>
  <si>
    <t>Productos medicinales para uso humano</t>
  </si>
  <si>
    <t>Productos medicinales para uso veterinario</t>
  </si>
  <si>
    <t>Cueros y pieles</t>
  </si>
  <si>
    <t>Artículos de cuero</t>
  </si>
  <si>
    <t>Llantas y neumáticos</t>
  </si>
  <si>
    <t>Artículos de caucho</t>
  </si>
  <si>
    <t>Productos de Cuero, Caucho y Plasticos</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</si>
  <si>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</si>
  <si>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</si>
  <si>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</si>
  <si>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</si>
  <si>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</si>
  <si>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</si>
  <si>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</si>
  <si>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</si>
  <si>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</si>
  <si>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</si>
  <si>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</si>
  <si>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</si>
  <si>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</si>
  <si>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</si>
  <si>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</si>
  <si>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</si>
  <si>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</si>
  <si>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</si>
  <si>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</si>
  <si>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 metalíferos</t>
  </si>
  <si>
    <t>Petróleo crudo</t>
  </si>
  <si>
    <t>Carbon mineral</t>
  </si>
  <si>
    <t>Piedra, arcilla y arena</t>
  </si>
  <si>
    <t>Productos aislantes</t>
  </si>
  <si>
    <t>Productos abrasivos</t>
  </si>
  <si>
    <t>Otros minerales</t>
  </si>
  <si>
    <t>Otros Productos Minerales no metálicos</t>
  </si>
  <si>
    <t>Combustibles y lubricantes</t>
  </si>
  <si>
    <t>Gasolina</t>
  </si>
  <si>
    <t>Gasoil</t>
  </si>
  <si>
    <t>Kerosén</t>
  </si>
  <si>
    <t>Gas GLP</t>
  </si>
  <si>
    <t>Aceites y Grasas</t>
  </si>
  <si>
    <t>Lubricantes</t>
  </si>
  <si>
    <t>Productos químicos y conexos</t>
  </si>
  <si>
    <t>Productos explosivos y Pirotecnia</t>
  </si>
  <si>
    <t>Productos Fotoquímicos</t>
  </si>
  <si>
    <t>Productos Químicos de uso Personal</t>
  </si>
  <si>
    <t>Abonos y Fertilizantes</t>
  </si>
  <si>
    <t>Insecticidas, Fumigantes y Otros</t>
  </si>
  <si>
    <t>Material para limpieza</t>
  </si>
  <si>
    <t>Utiles de escritorio, oficina informática y de enseñanza</t>
  </si>
  <si>
    <t>Utiles destinados a actividades deportivas y recreativas</t>
  </si>
  <si>
    <t>Utiles de cocina y comedor</t>
  </si>
  <si>
    <t>Productos eléctricos y afines</t>
  </si>
  <si>
    <t>Otros repuestos y accesorios menores</t>
  </si>
  <si>
    <t>Productos y útiles varios n.i.p.</t>
  </si>
  <si>
    <t>Obras</t>
  </si>
  <si>
    <t>Bienes Muebles, Inmuebles e Intangibles</t>
  </si>
  <si>
    <t>Mobiliario Y Equipo</t>
  </si>
  <si>
    <t>Muebles de oficina y estantería</t>
  </si>
  <si>
    <t>Otros mobiliarios y equipos no identificados precedentemente</t>
  </si>
  <si>
    <t>Mobiliario y Equipo Educacional y Recreativo</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</si>
  <si>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</si>
  <si>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</si>
  <si>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</si>
  <si>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</si>
  <si>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</si>
  <si>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</si>
  <si>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</si>
  <si>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</si>
  <si>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</si>
  <si>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</si>
  <si>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</si>
  <si>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</si>
  <si>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</si>
  <si>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</si>
  <si>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</si>
  <si>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</si>
  <si>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</si>
  <si>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</si>
  <si>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Herramientas y máquinas-herramientas</t>
  </si>
  <si>
    <t>Otros equipos</t>
  </si>
  <si>
    <t>Bienes Intangibles</t>
  </si>
  <si>
    <t>Investigación y desarrollo</t>
  </si>
  <si>
    <t>Programas de informática y base de datos</t>
  </si>
  <si>
    <t>Programas de informática</t>
  </si>
  <si>
    <t>Base de datos</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</si>
  <si>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</si>
  <si>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</si>
  <si>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</si>
  <si>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</si>
  <si>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</si>
  <si>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</si>
  <si>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</si>
  <si>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</si>
  <si>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</si>
  <si>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Obras En Edificaciones</t>
  </si>
  <si>
    <t>Obras para edificación residencial (viviendas)</t>
  </si>
  <si>
    <t>Obras para edificación no residencial</t>
  </si>
  <si>
    <t>Obras para edificación de otras estructuras</t>
  </si>
  <si>
    <t>Mejoras de tierras y terrenos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</si>
  <si>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</si>
  <si>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</si>
  <si>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</si>
  <si>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</si>
  <si>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</si>
  <si>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</si>
  <si>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</si>
  <si>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</si>
  <si>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</si>
  <si>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</si>
  <si>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`01</t>
  </si>
  <si>
    <t>`02</t>
  </si>
  <si>
    <t>`03</t>
  </si>
  <si>
    <t>`04</t>
  </si>
  <si>
    <t>Proporción de vacaciones no disfrutadas</t>
  </si>
  <si>
    <t>Seguro sobre infraestructura</t>
  </si>
  <si>
    <t>Otros seguros</t>
  </si>
  <si>
    <t>`05</t>
  </si>
  <si>
    <t>Mantenimiento y reparación de equipos de comunicación</t>
  </si>
  <si>
    <t>Limpieza e higiene</t>
  </si>
  <si>
    <t>Interes devengados internos por instituciones financieras</t>
  </si>
  <si>
    <t>Interes devengados externos por instituciones financieras</t>
  </si>
  <si>
    <t>Otros gastos por indemnizaciones y compensaciones</t>
  </si>
  <si>
    <t>Consolidado Presupuesto Estimado de Ingresos y Gastos Nivel Especializado por Fuente de Financiamiento</t>
  </si>
  <si>
    <t xml:space="preserve">        Anticipos Financieros</t>
  </si>
  <si>
    <t>Establecimiento:</t>
  </si>
  <si>
    <t>Servicio Regional de Salud:</t>
  </si>
  <si>
    <t>Camas Disponibles</t>
  </si>
  <si>
    <t>Dias Pacientes</t>
  </si>
  <si>
    <t>Promedio Días Estada</t>
  </si>
  <si>
    <t>Porcentaje Ocupacional</t>
  </si>
  <si>
    <t>Giro de Cama</t>
  </si>
  <si>
    <t>Años</t>
  </si>
  <si>
    <t>Día Cama Disponibles</t>
  </si>
  <si>
    <t>Descripción Ingresos por Cuenta</t>
  </si>
  <si>
    <t>Donaciones</t>
  </si>
  <si>
    <t>Donaciones recibidas de otros Organismos</t>
  </si>
  <si>
    <t>Aporte de los Hogares</t>
  </si>
  <si>
    <t>Transferencias</t>
  </si>
  <si>
    <t>Transferencias Corrientes de la Administración Central</t>
  </si>
  <si>
    <t>Anticipos Financieros</t>
  </si>
  <si>
    <t>Transferencia de Capital de la Administración Central</t>
  </si>
  <si>
    <t>Otros Ingresos</t>
  </si>
  <si>
    <t>Venta de Servicios a SENASA por afiliados regimen subsidiado</t>
  </si>
  <si>
    <t>Venta de Servicios a SENASA por afiliados regimen contributivo</t>
  </si>
  <si>
    <t>Venta de Servicios a otras ARS por atencion a Regimen contributivo</t>
  </si>
  <si>
    <t xml:space="preserve">Venta de Servicios a ARL </t>
  </si>
  <si>
    <t xml:space="preserve">Venta de Servicios a Compañias aseguradoras </t>
  </si>
  <si>
    <t>Venta de servicios a otros</t>
  </si>
  <si>
    <t>Total Ingresos</t>
  </si>
  <si>
    <t>Valor RD$</t>
  </si>
  <si>
    <t>Total RD$</t>
  </si>
  <si>
    <t>Servicios Personales</t>
  </si>
  <si>
    <t>Sueldos fijos</t>
  </si>
  <si>
    <t>Ascenso a militires</t>
  </si>
  <si>
    <t>`06</t>
  </si>
  <si>
    <t>Nuevas plazas a medicos</t>
  </si>
  <si>
    <t>`07</t>
  </si>
  <si>
    <t>Sueldo anual No. 13</t>
  </si>
  <si>
    <t>Prestacianes economicas</t>
  </si>
  <si>
    <t>Prestacion laboral por desvinculación</t>
  </si>
  <si>
    <t>Vacaciones</t>
  </si>
  <si>
    <t>`08</t>
  </si>
  <si>
    <t>`09</t>
  </si>
  <si>
    <t>`10</t>
  </si>
  <si>
    <t>Otras Gratificaciones</t>
  </si>
  <si>
    <t>Contribuciones a la Seguridad Social y Riesgo Laboral</t>
  </si>
  <si>
    <t>Contratacion de servicios</t>
  </si>
  <si>
    <t>Publicidad Impresión y Encuadernación</t>
  </si>
  <si>
    <t>Alquiler de tierra</t>
  </si>
  <si>
    <t>Alquileres de Terrenos</t>
  </si>
  <si>
    <t>Alquileres de equipos de construccion y movimiento de tierra</t>
  </si>
  <si>
    <t>Seguro de bienes inmuebles e infraestructura</t>
  </si>
  <si>
    <t>Seguros sobre bienes de dominio publico</t>
  </si>
  <si>
    <t>Seguros sobre bienes historicos y culturales</t>
  </si>
  <si>
    <t>Seguros sobre inventarios de bienes de consumo</t>
  </si>
  <si>
    <t>Contrataciones de obras menores</t>
  </si>
  <si>
    <t>Mantenimientos y reparacion de maquinarias y equipos</t>
  </si>
  <si>
    <t>Mantenimiento y reparación de equipo de oficina y muebles</t>
  </si>
  <si>
    <t>Mantenimiento y reparación de equipo de educacional</t>
  </si>
  <si>
    <t>Otros Servicios No Incluidos en conceptos anteriores</t>
  </si>
  <si>
    <t>Eventos generals</t>
  </si>
  <si>
    <t>Estudios, investigaciones y análisis de factibilidad</t>
  </si>
  <si>
    <t>Premios de billetes y quinielas de la Lotería Nacional</t>
  </si>
  <si>
    <t>Productos de Papel, Cartón e Impresos</t>
  </si>
  <si>
    <t>Productos Farmacéuticos</t>
  </si>
  <si>
    <t xml:space="preserve">Artículos de plástico </t>
  </si>
  <si>
    <t>Combustibles, Lubricantes, Productos Químicos y Conexos</t>
  </si>
  <si>
    <t>Gas Natural</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</si>
  <si>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</si>
  <si>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</si>
  <si>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</si>
  <si>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</si>
  <si>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Utiles menores médico quirùrgicos</t>
  </si>
  <si>
    <t>Productos y útiles veterinarios</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</si>
  <si>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</si>
  <si>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</si>
  <si>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</si>
  <si>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</si>
  <si>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</si>
  <si>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</si>
  <si>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</si>
  <si>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</si>
  <si>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</si>
  <si>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</si>
  <si>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</si>
  <si>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</si>
  <si>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</si>
  <si>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</si>
  <si>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</si>
  <si>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</si>
  <si>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</si>
  <si>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</si>
  <si>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</si>
  <si>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</si>
  <si>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</si>
  <si>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</si>
  <si>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</si>
  <si>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</si>
  <si>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</si>
  <si>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</si>
  <si>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</si>
  <si>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</si>
  <si>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</si>
  <si>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</si>
  <si>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</si>
  <si>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</si>
  <si>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</si>
  <si>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</si>
  <si>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</si>
  <si>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</si>
  <si>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</si>
  <si>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</si>
  <si>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</si>
  <si>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</si>
  <si>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</si>
  <si>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</si>
  <si>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</si>
  <si>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</si>
  <si>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</si>
  <si>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</si>
  <si>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</si>
  <si>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</si>
  <si>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</si>
  <si>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</si>
  <si>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</si>
  <si>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</si>
  <si>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Muebles de alojamiento, excepto de oficina y estantería</t>
  </si>
  <si>
    <t>Equipos de Cómputo</t>
  </si>
  <si>
    <t>Electrodomesticos</t>
  </si>
  <si>
    <t>Equipos y aparatos audiovisuales</t>
  </si>
  <si>
    <t>Equipos de defensa y seguridad</t>
  </si>
  <si>
    <t>Equipos de defensa de defensa</t>
  </si>
  <si>
    <t>Equipos de seguridad</t>
  </si>
  <si>
    <t>Edificios y estructuras</t>
  </si>
  <si>
    <t>Edificios residenciales ( Viviendas )</t>
  </si>
  <si>
    <t>Edificios No Residenciales</t>
  </si>
  <si>
    <t>Otras estructuras</t>
  </si>
  <si>
    <t>Supervisión e inspección de obras en edificaciones</t>
  </si>
  <si>
    <t>Servicio Nacional de Salud</t>
  </si>
  <si>
    <t>Dirección de Planificación y Desarrollo</t>
  </si>
  <si>
    <t>Metropolitano</t>
  </si>
  <si>
    <t xml:space="preserve">Valdesia </t>
  </si>
  <si>
    <t>Norcentral</t>
  </si>
  <si>
    <t>Nordeste</t>
  </si>
  <si>
    <t>Enriquillo</t>
  </si>
  <si>
    <t>Este</t>
  </si>
  <si>
    <t>El Valle</t>
  </si>
  <si>
    <t>Cibao Occidental</t>
  </si>
  <si>
    <t>Cibao Central</t>
  </si>
  <si>
    <t>Año</t>
  </si>
  <si>
    <t>Anticipo Financiero</t>
  </si>
  <si>
    <t>Venta Servicios</t>
  </si>
  <si>
    <t>Aportes SNS Nomina</t>
  </si>
  <si>
    <t>Aportes SNS Medicamento</t>
  </si>
  <si>
    <t>Aportes SNS Equipamiento</t>
  </si>
  <si>
    <t>Aportes para otros gastos de inversión del SNS</t>
  </si>
  <si>
    <t xml:space="preserve">        Aportes SNS Nómina</t>
  </si>
  <si>
    <t>Nómina</t>
  </si>
  <si>
    <t>Porcentaje de cesárea</t>
  </si>
  <si>
    <t>Índice de mortalidad materna intrahospitalaria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</si>
  <si>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</si>
  <si>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</si>
  <si>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</si>
  <si>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</si>
  <si>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</si>
  <si>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</si>
  <si>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</si>
  <si>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</si>
  <si>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</si>
  <si>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</si>
  <si>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</si>
  <si>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</si>
  <si>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</si>
  <si>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</si>
  <si>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</si>
  <si>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</si>
  <si>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</si>
  <si>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</si>
  <si>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</si>
  <si>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</si>
  <si>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</si>
  <si>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</si>
  <si>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</si>
  <si>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</si>
  <si>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</si>
  <si>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</si>
  <si>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</si>
  <si>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</si>
  <si>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</si>
  <si>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</si>
  <si>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</si>
  <si>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</si>
  <si>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</si>
  <si>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</si>
  <si>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</si>
  <si>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</si>
  <si>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</si>
  <si>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</si>
  <si>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</si>
  <si>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</si>
  <si>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</si>
  <si>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</si>
  <si>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</si>
  <si>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</si>
  <si>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</si>
  <si>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</si>
  <si>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</si>
  <si>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</si>
  <si>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</si>
  <si>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</si>
  <si>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</si>
  <si>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</si>
  <si>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</si>
  <si>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</si>
  <si>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</si>
  <si>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</si>
  <si>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</si>
  <si>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</si>
  <si>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</si>
  <si>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</si>
  <si>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</si>
  <si>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</si>
  <si>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</si>
  <si>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</si>
  <si>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</si>
  <si>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</si>
  <si>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</si>
  <si>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</si>
  <si>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</si>
  <si>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</si>
  <si>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</si>
  <si>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</si>
  <si>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</si>
  <si>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</si>
  <si>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</si>
  <si>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</si>
  <si>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</si>
  <si>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</si>
  <si>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</si>
  <si>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</si>
  <si>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</si>
  <si>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</si>
  <si>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</si>
  <si>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</si>
  <si>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</si>
  <si>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</si>
  <si>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</si>
  <si>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</si>
  <si>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</si>
  <si>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</si>
  <si>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</si>
  <si>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</si>
  <si>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</si>
  <si>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</si>
  <si>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</si>
  <si>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</si>
  <si>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</si>
  <si>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</si>
  <si>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</si>
  <si>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</si>
  <si>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</si>
  <si>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</si>
  <si>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</si>
  <si>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</si>
  <si>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</si>
  <si>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</si>
  <si>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</si>
  <si>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</si>
  <si>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</si>
  <si>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</si>
  <si>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</si>
  <si>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</si>
  <si>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</si>
  <si>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</si>
  <si>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</si>
  <si>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</si>
  <si>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</si>
  <si>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</si>
  <si>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</si>
  <si>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</si>
  <si>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</si>
  <si>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</si>
  <si>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</si>
  <si>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</si>
  <si>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</si>
  <si>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</si>
  <si>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</si>
  <si>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</si>
  <si>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</si>
  <si>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</si>
  <si>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</si>
  <si>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</si>
  <si>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</si>
  <si>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</si>
  <si>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</si>
  <si>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</si>
  <si>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</si>
  <si>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</si>
  <si>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</si>
  <si>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</si>
  <si>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</si>
  <si>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</si>
  <si>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</si>
  <si>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</si>
  <si>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</si>
  <si>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</si>
  <si>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</si>
  <si>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</si>
  <si>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</si>
  <si>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</si>
  <si>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</si>
  <si>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</si>
  <si>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</si>
  <si>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</si>
  <si>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</si>
  <si>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</si>
  <si>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</si>
  <si>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</si>
  <si>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</si>
  <si>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</si>
  <si>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</si>
  <si>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</si>
  <si>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</si>
  <si>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</si>
  <si>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</si>
  <si>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</si>
  <si>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</si>
  <si>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</si>
  <si>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</si>
  <si>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</si>
  <si>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</si>
  <si>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</si>
  <si>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</si>
  <si>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</si>
  <si>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</si>
  <si>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</si>
  <si>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</si>
  <si>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</si>
  <si>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</si>
  <si>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</si>
  <si>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</si>
  <si>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</si>
  <si>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</si>
  <si>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</si>
  <si>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</si>
  <si>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</si>
  <si>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</si>
  <si>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</si>
  <si>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</si>
  <si>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</si>
  <si>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</si>
  <si>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</si>
  <si>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</si>
  <si>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</si>
  <si>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</si>
  <si>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</si>
  <si>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</si>
  <si>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</si>
  <si>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</si>
  <si>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</si>
  <si>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</si>
  <si>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</si>
  <si>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</si>
  <si>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</si>
  <si>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</si>
  <si>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</si>
  <si>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</si>
  <si>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</si>
  <si>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</si>
  <si>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</si>
  <si>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</si>
  <si>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</si>
  <si>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</si>
  <si>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</si>
  <si>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</si>
  <si>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</si>
  <si>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</si>
  <si>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</si>
  <si>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</si>
  <si>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</si>
  <si>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</si>
  <si>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</si>
  <si>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</si>
  <si>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</si>
  <si>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</si>
  <si>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</si>
  <si>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</si>
  <si>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</si>
  <si>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</si>
  <si>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</si>
  <si>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</si>
  <si>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</si>
  <si>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</si>
  <si>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</si>
  <si>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</si>
  <si>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</si>
  <si>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</si>
  <si>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</si>
  <si>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</si>
  <si>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</si>
  <si>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</si>
  <si>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</si>
  <si>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</si>
  <si>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</si>
  <si>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</si>
  <si>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</si>
  <si>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</si>
  <si>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</si>
  <si>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</si>
  <si>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</si>
  <si>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</si>
  <si>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</si>
  <si>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</si>
  <si>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</si>
  <si>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</si>
  <si>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</si>
  <si>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</si>
  <si>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</si>
  <si>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</si>
  <si>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</si>
  <si>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</si>
  <si>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</si>
  <si>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</si>
  <si>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</si>
  <si>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</si>
  <si>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</si>
  <si>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</si>
  <si>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</si>
  <si>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</si>
  <si>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</si>
  <si>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</si>
  <si>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</si>
  <si>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</si>
  <si>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</si>
  <si>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</si>
  <si>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</si>
  <si>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</si>
  <si>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</si>
  <si>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</si>
  <si>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</si>
  <si>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</si>
  <si>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</si>
  <si>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</si>
  <si>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</si>
  <si>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</si>
  <si>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</si>
  <si>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</si>
  <si>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</si>
  <si>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</si>
  <si>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</si>
  <si>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</si>
  <si>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</si>
  <si>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</si>
  <si>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</si>
  <si>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</si>
  <si>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</si>
  <si>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</si>
  <si>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</si>
  <si>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</si>
  <si>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</si>
  <si>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</si>
  <si>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</si>
  <si>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</si>
  <si>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</si>
  <si>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</si>
  <si>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</si>
  <si>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</si>
  <si>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</si>
  <si>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</si>
  <si>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</si>
  <si>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</si>
  <si>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</si>
  <si>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</si>
  <si>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</si>
  <si>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</si>
  <si>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</si>
  <si>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</si>
  <si>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</si>
  <si>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</si>
  <si>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</si>
  <si>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</si>
  <si>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</si>
  <si>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</si>
  <si>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</si>
  <si>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</si>
  <si>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</si>
  <si>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</si>
  <si>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</si>
  <si>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</si>
  <si>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</si>
  <si>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</si>
  <si>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</si>
  <si>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</si>
  <si>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</si>
  <si>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</si>
  <si>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</si>
  <si>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</si>
  <si>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</si>
  <si>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</si>
  <si>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</si>
  <si>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</si>
  <si>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</si>
  <si>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</si>
  <si>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</si>
  <si>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</si>
  <si>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</si>
  <si>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</si>
  <si>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</si>
  <si>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</si>
  <si>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</si>
  <si>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</si>
  <si>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</si>
  <si>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</si>
  <si>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</si>
  <si>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</si>
  <si>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</si>
  <si>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</si>
  <si>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</si>
  <si>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</si>
  <si>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</si>
  <si>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</si>
  <si>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</si>
  <si>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</si>
  <si>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</si>
  <si>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</si>
  <si>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</si>
  <si>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</si>
  <si>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</si>
  <si>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</si>
  <si>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</si>
  <si>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</si>
  <si>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</si>
  <si>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</si>
  <si>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</si>
  <si>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</si>
  <si>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</si>
  <si>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</si>
  <si>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</si>
  <si>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</si>
  <si>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</si>
  <si>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</si>
  <si>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</si>
  <si>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</si>
  <si>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</si>
  <si>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</si>
  <si>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</si>
  <si>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</si>
  <si>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</si>
  <si>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</si>
  <si>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</si>
  <si>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</si>
  <si>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</si>
  <si>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</si>
  <si>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</si>
  <si>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</si>
  <si>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</si>
  <si>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</si>
  <si>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</si>
  <si>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</si>
  <si>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</si>
  <si>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</si>
  <si>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</si>
  <si>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</si>
  <si>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</si>
  <si>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</si>
  <si>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</si>
  <si>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</si>
  <si>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</si>
  <si>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</si>
  <si>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</si>
  <si>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</si>
  <si>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</si>
  <si>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</si>
  <si>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</si>
  <si>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</si>
  <si>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</si>
  <si>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</si>
  <si>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</si>
  <si>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</si>
  <si>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</si>
  <si>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</si>
  <si>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</si>
  <si>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</si>
  <si>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</si>
  <si>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</si>
  <si>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</si>
  <si>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</si>
  <si>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</si>
  <si>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</si>
  <si>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</si>
  <si>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</si>
  <si>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</si>
  <si>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</si>
  <si>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</si>
  <si>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</si>
  <si>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</si>
  <si>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</si>
  <si>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</si>
  <si>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</si>
  <si>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</si>
  <si>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</si>
  <si>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</si>
  <si>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</si>
  <si>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</si>
  <si>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</si>
  <si>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</si>
  <si>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</si>
  <si>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</si>
  <si>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</si>
  <si>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</si>
  <si>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</si>
  <si>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</si>
  <si>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</si>
  <si>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</si>
  <si>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</si>
  <si>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</si>
  <si>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</si>
  <si>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</si>
  <si>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</si>
  <si>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</si>
  <si>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</si>
  <si>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</si>
  <si>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</si>
  <si>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</si>
  <si>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</si>
  <si>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</si>
  <si>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</si>
  <si>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</si>
  <si>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</si>
  <si>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</si>
  <si>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</si>
  <si>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</si>
  <si>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</si>
  <si>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</si>
  <si>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</si>
  <si>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</si>
  <si>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</si>
  <si>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</si>
  <si>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</si>
  <si>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</si>
  <si>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</si>
  <si>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</si>
  <si>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</si>
  <si>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</si>
  <si>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</si>
  <si>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</si>
  <si>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</si>
  <si>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</si>
  <si>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</si>
  <si>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</si>
  <si>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</si>
  <si>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</si>
  <si>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</si>
  <si>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</si>
  <si>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</si>
  <si>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</si>
  <si>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</si>
  <si>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</si>
  <si>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</si>
  <si>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</si>
  <si>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</si>
  <si>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</si>
  <si>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</si>
  <si>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</si>
  <si>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</si>
  <si>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</si>
  <si>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</si>
  <si>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</si>
  <si>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</si>
  <si>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</si>
  <si>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</si>
  <si>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</si>
  <si>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</si>
  <si>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</si>
  <si>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</si>
  <si>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</si>
  <si>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</si>
  <si>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</si>
  <si>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</si>
  <si>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</si>
  <si>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</si>
  <si>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</si>
  <si>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</si>
  <si>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</si>
  <si>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</si>
  <si>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</si>
  <si>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</si>
  <si>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</si>
  <si>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</si>
  <si>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</si>
  <si>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</si>
  <si>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</si>
  <si>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</si>
  <si>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</si>
  <si>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</si>
  <si>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</si>
  <si>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</si>
  <si>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</si>
  <si>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</si>
  <si>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</si>
  <si>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</si>
  <si>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</si>
  <si>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</si>
  <si>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</si>
  <si>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</si>
  <si>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</si>
  <si>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</si>
  <si>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</si>
  <si>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</si>
  <si>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</si>
  <si>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</si>
  <si>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</si>
  <si>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</si>
  <si>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</si>
  <si>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</si>
  <si>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</si>
  <si>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</si>
  <si>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</si>
  <si>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</si>
  <si>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</si>
  <si>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</si>
  <si>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</si>
  <si>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</si>
  <si>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</si>
  <si>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</si>
  <si>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</si>
  <si>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</si>
  <si>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</si>
  <si>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</si>
  <si>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</si>
  <si>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</si>
  <si>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</si>
  <si>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</si>
  <si>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</si>
  <si>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</si>
  <si>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</si>
  <si>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</si>
  <si>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</si>
  <si>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</si>
  <si>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</si>
  <si>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</si>
  <si>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</si>
  <si>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</si>
  <si>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</si>
  <si>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</si>
  <si>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</si>
  <si>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</si>
  <si>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</si>
  <si>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</si>
  <si>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</si>
  <si>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</si>
  <si>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</si>
  <si>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</si>
  <si>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</si>
  <si>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</si>
  <si>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</si>
  <si>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</si>
  <si>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</si>
  <si>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</si>
  <si>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</si>
  <si>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</si>
  <si>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</si>
  <si>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</si>
  <si>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</si>
  <si>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</si>
  <si>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</si>
  <si>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</si>
  <si>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</si>
  <si>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</si>
  <si>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</si>
  <si>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</si>
  <si>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</si>
  <si>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</si>
  <si>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</si>
  <si>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</si>
  <si>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</si>
  <si>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</si>
  <si>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</si>
  <si>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</si>
  <si>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</si>
  <si>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</si>
  <si>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</si>
  <si>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</si>
  <si>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</si>
  <si>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</si>
  <si>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</si>
  <si>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</si>
  <si>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</si>
  <si>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</si>
  <si>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</si>
  <si>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</si>
  <si>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Código Presupuestario</t>
  </si>
  <si>
    <t>CEAS:</t>
  </si>
  <si>
    <t>CEAS</t>
  </si>
  <si>
    <t>Programación de Insumos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</si>
  <si>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</si>
  <si>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</si>
  <si>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</si>
  <si>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</si>
  <si>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</si>
  <si>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</si>
  <si>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</si>
  <si>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</si>
  <si>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</si>
  <si>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</si>
  <si>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</si>
  <si>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</si>
  <si>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</si>
  <si>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</si>
  <si>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</si>
  <si>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</si>
  <si>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</si>
  <si>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</si>
  <si>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</si>
  <si>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</si>
  <si>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</si>
  <si>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</si>
  <si>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</si>
  <si>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</si>
  <si>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</si>
  <si>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</si>
  <si>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</si>
  <si>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</si>
  <si>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</si>
  <si>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</si>
  <si>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</si>
  <si>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</si>
  <si>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</si>
  <si>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</si>
  <si>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</si>
  <si>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</si>
  <si>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</si>
  <si>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</si>
  <si>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ID_Dependendencia</t>
  </si>
  <si>
    <t>POA</t>
  </si>
  <si>
    <t>SRS</t>
  </si>
  <si>
    <t>AREA</t>
  </si>
  <si>
    <t>TIPO</t>
  </si>
  <si>
    <t>Código_Actividad</t>
  </si>
  <si>
    <t>Programación de actividades</t>
  </si>
  <si>
    <t>Meta Lograda actual periodo                 Año 2020</t>
  </si>
  <si>
    <t>Meta Lograda Año 2019</t>
  </si>
  <si>
    <t>Meta Proyectada a Lograr Año 2020</t>
  </si>
  <si>
    <t>Meta Proyectada Año 2021</t>
  </si>
  <si>
    <t>Servicio de Ginecología</t>
  </si>
  <si>
    <t>Servicio de Obstetricia</t>
  </si>
  <si>
    <t>Servicio de Cardiología</t>
  </si>
  <si>
    <t>Otros:</t>
  </si>
  <si>
    <t>Servicio de Ortopedia</t>
  </si>
  <si>
    <t>Servicio de Medicina Interna</t>
  </si>
  <si>
    <t>Servicio de Histopatología</t>
  </si>
  <si>
    <t>Pruebas</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</si>
  <si>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</si>
  <si>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</si>
  <si>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</si>
  <si>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</si>
  <si>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</si>
  <si>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</si>
  <si>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</si>
  <si>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</si>
  <si>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</si>
  <si>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</si>
  <si>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</si>
  <si>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</si>
  <si>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</si>
  <si>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</si>
  <si>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Incrementar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</si>
  <si>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</si>
  <si>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</si>
  <si>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</si>
  <si>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</si>
  <si>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</si>
  <si>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Elaboración del POA 2022</t>
  </si>
  <si>
    <t>Elaboración del PACC 2022</t>
  </si>
  <si>
    <t>Elaboración de la Memoria Institucional 2021</t>
  </si>
  <si>
    <t>Seguimiento a la implementación del Plan de Mejora CAF</t>
  </si>
  <si>
    <t>Sesiones de trabajo comité de calidad</t>
  </si>
  <si>
    <t>Auditoria Calidad del dato de la producción de servicios.</t>
  </si>
  <si>
    <t xml:space="preserve">Actualización del portal de transparencia </t>
  </si>
  <si>
    <t>Reunión de seguimiento al comité de medios web</t>
  </si>
  <si>
    <t>Análisis y seguimiento al proceso de Quejas y Sugerencias del portal de Atención Ciudadana 311</t>
  </si>
  <si>
    <t>Análisis de ejecución presupuestaria enfocada a la programación trimestral</t>
  </si>
  <si>
    <t>Analisis comportamiento pago</t>
  </si>
  <si>
    <t>Análisis de Gestión de Tesoreria</t>
  </si>
  <si>
    <t>Soporte a los requerimientos tecnológicos internos</t>
  </si>
  <si>
    <t>Seguimiento al Registro en línea del Certificado de Nacidos Vivos</t>
  </si>
  <si>
    <t xml:space="preserve">Promoción de la lactancia materna </t>
  </si>
  <si>
    <t>Captación y tratamiento ARV de gestantes VIH+</t>
  </si>
  <si>
    <t xml:space="preserve">Elaboración Acuerdos Desempeño  </t>
  </si>
  <si>
    <t>Promoción de la cartera de servicios y procesos internos de gestión de usuarios (información relativa a procesos internos y de salud colocados en video en pantallas en las salas de espera)</t>
  </si>
  <si>
    <t>Seguimiento del RAC-Triaje Pacientes Salas de Emergencicas Hospitalarias.</t>
  </si>
  <si>
    <t>Seguimiento al proceso de referencia y contrareferencia de la Red</t>
  </si>
  <si>
    <t>Seguimiento al apego de las guias de atención en TB</t>
  </si>
  <si>
    <t>Seguimiento al apego de las guias de atención en VIH</t>
  </si>
  <si>
    <t xml:space="preserve">Seguimiento al control de con-infecciones TB-VIH </t>
  </si>
  <si>
    <t>1.1.2.1.01</t>
  </si>
  <si>
    <t>1.1.4.2 Fortalecimiento de los servicios de atención a pacientes con VIH/SIDA</t>
  </si>
  <si>
    <t>1.1.4.2.01</t>
  </si>
  <si>
    <t>1.1.4.2.02</t>
  </si>
  <si>
    <t>1.1.4.2.03</t>
  </si>
  <si>
    <t>1.1.5.1.01</t>
  </si>
  <si>
    <t>1.1.5.1.02</t>
  </si>
  <si>
    <t>1.2.1.1 Implementación del Programa de Auditoría Calidad del Dato</t>
  </si>
  <si>
    <t>1.2.1.1.01</t>
  </si>
  <si>
    <t>1.2.1.2.01</t>
  </si>
  <si>
    <t>1.2.1.2.03</t>
  </si>
  <si>
    <t>1.2.1.2.04</t>
  </si>
  <si>
    <t>1.1.1.1.01</t>
  </si>
  <si>
    <t>1.1.1.1.02</t>
  </si>
  <si>
    <t>2.2.1.1 Preparacion y Respuestas a Emergencias de Salud Publica y Desastres.</t>
  </si>
  <si>
    <t>2.2.1.1.01</t>
  </si>
  <si>
    <t>1.1.1.2.02</t>
  </si>
  <si>
    <t xml:space="preserve">1.1.1.1 Provisión de servicios de salud bucal individual y colectiva </t>
  </si>
  <si>
    <t>1.1.1.2 Acceso a Servicios Diagnósticos y Gestión de Sangre Segura</t>
  </si>
  <si>
    <t>1.1.1.2.01</t>
  </si>
  <si>
    <t>1.1.1.2.03</t>
  </si>
  <si>
    <t>1.1.1.2.04</t>
  </si>
  <si>
    <t>3.2.1.1.01</t>
  </si>
  <si>
    <t>3.2.1.1.02</t>
  </si>
  <si>
    <t>4.1.1.1.01</t>
  </si>
  <si>
    <t>4.1.1.2.01</t>
  </si>
  <si>
    <t>4.1.1.3.01</t>
  </si>
  <si>
    <t>4.1.1.3.02</t>
  </si>
  <si>
    <t>4.1.1.3.03</t>
  </si>
  <si>
    <t>4.1.2.1.01</t>
  </si>
  <si>
    <t>4.1.2.2.01</t>
  </si>
  <si>
    <t>4.1.2.2.02</t>
  </si>
  <si>
    <t>4.1.2.3.01</t>
  </si>
  <si>
    <t>4.1.2.3.02</t>
  </si>
  <si>
    <t>4.1.2.3.03</t>
  </si>
  <si>
    <t>Reporte  servicios Odontologicos.</t>
  </si>
  <si>
    <t>Adecuacion de las areas de laboratotio y de imagenespara prestacion de servicios  ofertados 24 h</t>
  </si>
  <si>
    <t>Seguimiento a los servicios que oferta  servicios diagnósticas (con turno que abarquen las 24 horas)</t>
  </si>
  <si>
    <t>Corformacion y/o actualizacion del club de clubes de donantes</t>
  </si>
  <si>
    <t xml:space="preserve">Acta de Conformacion </t>
  </si>
  <si>
    <t>Contrareferimiento de las púerperas al PN</t>
  </si>
  <si>
    <t>Elaboracion y /o Actualizacion Plan de Emergencias y Desastres Hospitalarios</t>
  </si>
  <si>
    <t>Conformación /o Actualización del Comité  de Emergencias y Desastres Hospitalarios</t>
  </si>
  <si>
    <t>Acta de Conformación</t>
  </si>
  <si>
    <t>Sesión del Comité  de Emergencias y Desastres Hospitalarios</t>
  </si>
  <si>
    <t>Implementación del Modelo Integrado de Atención de Emergencias y Urgencias</t>
  </si>
  <si>
    <t>Mantenimiento del  carros de paros en las salas de emergencias</t>
  </si>
  <si>
    <t>Lista de Chequeo Carro de paro</t>
  </si>
  <si>
    <t>Implementación Procedimiento de Traslado Interhospitalario de Pacientes Emergentes y Urgentes</t>
  </si>
  <si>
    <t>1.1.5.1 Fortalecimiento de los Servicios de Emergencia y Apoyo Ante Desatres en la Red</t>
  </si>
  <si>
    <t>1.1.5.2 Fortalecimiento de la Red de Emergencias de forma Humanizada, Eficiente y de Calidad</t>
  </si>
  <si>
    <t>Seguimiento al cumplimiento del SISMAP Salud</t>
  </si>
  <si>
    <t>1.1.1.3 Mejora de la provisión de medicamentos e insumos</t>
  </si>
  <si>
    <t>1.1.1.3.01</t>
  </si>
  <si>
    <t>Reporte mensual de lo recibido por PROMESE-CAL Vs lo solicitado y por compra administrativa a la URGM</t>
  </si>
  <si>
    <t>1.1.1.3.02</t>
  </si>
  <si>
    <t>Programación individual de medicamentos e insumos del CEAS</t>
  </si>
  <si>
    <t>1.1.1.3.03</t>
  </si>
  <si>
    <t>Sesión del comité de Farmaco-Terapéutica</t>
  </si>
  <si>
    <t>1.1.2.1 Fortalecimientos de los Servicios Materno Infantil y Adolescentes</t>
  </si>
  <si>
    <t>Seguimiento de la Iniciativa Mejora de la Calidad y Humanización de los Servicios de Atención a la Madre y el Recién Nacido</t>
  </si>
  <si>
    <t>1.1.2.1.02</t>
  </si>
  <si>
    <t>Seguimiento a la funcionalidad del Programa Mama Canguro</t>
  </si>
  <si>
    <t>1.1.2.1.03</t>
  </si>
  <si>
    <t>Elaboracion y ejecución del plan de mejora de los servicios Materno-Infantil y Neonatal</t>
  </si>
  <si>
    <t>1.1.2.1.04</t>
  </si>
  <si>
    <t>Seguimiento a la Sala de Situación Mortalidad Materna y Perinatal</t>
  </si>
  <si>
    <t>1.1.2.1.05</t>
  </si>
  <si>
    <t>1.1.2.1.06</t>
  </si>
  <si>
    <t>Autoevaluación adherencia a protocolos obstétricos y neonatales</t>
  </si>
  <si>
    <t>1.1.2.1.07</t>
  </si>
  <si>
    <t>1.1.2.1.08</t>
  </si>
  <si>
    <t>Seguimiento a la implementación de la Estrategia Código Rojo</t>
  </si>
  <si>
    <t>1.1.2.1.09</t>
  </si>
  <si>
    <t xml:space="preserve">Reporte control de crecimiento y desarrollo, vigilancia nutricional y estimulación temprana </t>
  </si>
  <si>
    <t>1.1.2.1.10</t>
  </si>
  <si>
    <t>Reunión del Comité de Morbilidad Materna Extrema</t>
  </si>
  <si>
    <t>1.1.2.1.11</t>
  </si>
  <si>
    <t xml:space="preserve">Seguimiento a la estrategia de  reducción de las intervenciones por cesáreas </t>
  </si>
  <si>
    <t>1.1.2.1.12</t>
  </si>
  <si>
    <t>1.1.2.1.13</t>
  </si>
  <si>
    <t>Reporte de la prestación de servicios integrales para la prevención del embarazo en adolescentes</t>
  </si>
  <si>
    <t>1.1.2.1.14</t>
  </si>
  <si>
    <t>Seguimiento a la utilización del Sistema Informático Perinatal</t>
  </si>
  <si>
    <t>1.1.2.1.15</t>
  </si>
  <si>
    <t xml:space="preserve">Seguimiento a la utilización de las guías y protocolos de atención integral con énfasis en salud sexual y reproductiva </t>
  </si>
  <si>
    <t>1.1.2.1.16</t>
  </si>
  <si>
    <t>1.1.2.1.17</t>
  </si>
  <si>
    <t>Conformación y/o actualizacion de los comité de morbilidad materna extrema</t>
  </si>
  <si>
    <t>Acta de conformación</t>
  </si>
  <si>
    <t>1.1.2.1.18</t>
  </si>
  <si>
    <t>Sesión de los comité de morbilidad materna extrema</t>
  </si>
  <si>
    <t>1.1.2.1.19</t>
  </si>
  <si>
    <t>1.1.2.1.20</t>
  </si>
  <si>
    <t>1.1.2.1.21</t>
  </si>
  <si>
    <t>1.1.2.1.22</t>
  </si>
  <si>
    <t>2.2.1.1 Conectividad de la Red</t>
  </si>
  <si>
    <t xml:space="preserve">Seguimiento al cumplimiento del proceso de referencia y contrareferencia </t>
  </si>
  <si>
    <t>3.2.1.1 Plan de capacitación Institucional</t>
  </si>
  <si>
    <t>Elaboración al Plan de Capacitación del CEAS 2022</t>
  </si>
  <si>
    <t>Seguimiento al desarrollo del Plan de Capacitación del CEAS 2021</t>
  </si>
  <si>
    <t>3.2.2.1 Política de Recursos Humanos (Clima  y seguridad Laboral)</t>
  </si>
  <si>
    <t>3.2.2.1.01</t>
  </si>
  <si>
    <t>Encuesta de clima laboral (según aplique)</t>
  </si>
  <si>
    <t>3.2.2.1.02</t>
  </si>
  <si>
    <t>Elaboración plan de mejora  Encuesta de clima laboral (según aplique)</t>
  </si>
  <si>
    <t>3.2.2.1.03</t>
  </si>
  <si>
    <t>Implementacion plan de mejora  Encuesta de clima laboral (según aplique)</t>
  </si>
  <si>
    <t>3.2.2.1.04</t>
  </si>
  <si>
    <t>3.2.2.1.05</t>
  </si>
  <si>
    <t>Evaluación Desempeño del personal</t>
  </si>
  <si>
    <t>3.2.2.1.06</t>
  </si>
  <si>
    <t>Seguimiento al cumplimiento de horario en el CEAS</t>
  </si>
  <si>
    <t>4.1.1.1 Implementación Protocolo Auditoría Calidad del Dato</t>
  </si>
  <si>
    <t>Autoevaluacion de calidad de datos de reportes rutinarios</t>
  </si>
  <si>
    <t>4.1.1.2 Fortalecimiento del Sistema de Informacion del CEAS</t>
  </si>
  <si>
    <t xml:space="preserve">Reporte de producción de servicios de salud de manera oportuna </t>
  </si>
  <si>
    <t>4.1.1.2.02</t>
  </si>
  <si>
    <t>4.1.1.2.03</t>
  </si>
  <si>
    <t>4.1.1.3 Fotalecimiento de la Planificacion Institucional</t>
  </si>
  <si>
    <t>4.1.1.3.04</t>
  </si>
  <si>
    <t>Levantamiento de los Proyectos de Cooperacion finalizados en el 2020 y en ejecución.</t>
  </si>
  <si>
    <t>Formulario de proyecto y donaciones</t>
  </si>
  <si>
    <t>4.1.1.3.05</t>
  </si>
  <si>
    <t>Autodiagnostico de CAF</t>
  </si>
  <si>
    <t>Informe de Autodiagnostico</t>
  </si>
  <si>
    <t>4.1.1.3.06</t>
  </si>
  <si>
    <t>Elaboracion del Plan de Mejora CAF</t>
  </si>
  <si>
    <t>4.1.1.3.07</t>
  </si>
  <si>
    <t>4.1.1.3.08</t>
  </si>
  <si>
    <t>4.1.1.3.09</t>
  </si>
  <si>
    <t>Seguimiento a la implementacion Carta Compromiso al Ciudadano (CCC)</t>
  </si>
  <si>
    <t>4.1.1.4.01</t>
  </si>
  <si>
    <t>4.1.1.5 Fortalecimiento de la estructura tecnológica de la Red CEAS</t>
  </si>
  <si>
    <t>4.1.1.5.01</t>
  </si>
  <si>
    <t>Readecuación de Infraestructura Tecnológica del CEAS</t>
  </si>
  <si>
    <t xml:space="preserve">4.1.1.6 Portales de Transparencia del CEAS </t>
  </si>
  <si>
    <t>4.1.1.6.01</t>
  </si>
  <si>
    <t>4.1.1.6.02</t>
  </si>
  <si>
    <t>4.1.1.6.03</t>
  </si>
  <si>
    <t>4.1.1.7 Implementación del Plan de Hostelería Hospitalaria</t>
  </si>
  <si>
    <t>4.1.2.7.01</t>
  </si>
  <si>
    <t>Elaboración del plan de fortalecimiento de los servicios de hostelería hospitalaria</t>
  </si>
  <si>
    <t>4.1.2.7.02</t>
  </si>
  <si>
    <t>Seguimiento a la implementación del plan de fortalecimiento de los servicios de hostelería hospitalaria</t>
  </si>
  <si>
    <t>4.1.1.8 Implementación del Plan de Mantenimiento e Infraestructura</t>
  </si>
  <si>
    <t>Elaboracion del plan de mantenimiento preventivo de equipos e infraestructura 2022</t>
  </si>
  <si>
    <t>Seguimiento a la implementación del plan de mantenimiento preventivo de equipos e infraestructura 2021</t>
  </si>
  <si>
    <t>4.1.2.1 Implementación del Sistema de Administración de Bienes</t>
  </si>
  <si>
    <t>Actualización trimestral del Inventario CEAS</t>
  </si>
  <si>
    <t>4.1.2.2 Fortalecimiento de la gestión financiera del CEAS</t>
  </si>
  <si>
    <t>4.1.2.2.03</t>
  </si>
  <si>
    <t>4.1.2.2.04</t>
  </si>
  <si>
    <t>Elaboración y análisis de los Estados Financieros del CEAS</t>
  </si>
  <si>
    <t>Estados Financieros</t>
  </si>
  <si>
    <t>4.1.2.2.05</t>
  </si>
  <si>
    <t>Seguimiento y análisis al proceso de facturación por venta de servicios a ARS en el CEAS</t>
  </si>
  <si>
    <t>4.1.2.2.06</t>
  </si>
  <si>
    <t>4.1.2.2.07</t>
  </si>
  <si>
    <t>4.1.2.2.08</t>
  </si>
  <si>
    <t>4.1.2.3 Disminución de Objeciones Médicas</t>
  </si>
  <si>
    <t>Auditoría concurrente de los expedientes clínicos</t>
  </si>
  <si>
    <t>Elaboracion de planes de mejora para disminución de las objeciones médicas</t>
  </si>
  <si>
    <t>Seguimiento a los planes de mejora para disminución de las objeciones médicas</t>
  </si>
  <si>
    <t>1.1.4.2.04</t>
  </si>
  <si>
    <t>1.1.5.3 Desarrollo gestion y coordinacion de traslado de pacientes en las redes de servicios de emergencias</t>
  </si>
  <si>
    <t>1.2.1.3.01</t>
  </si>
  <si>
    <t xml:space="preserve">Sincerizar y actualizar las agendas médicas </t>
  </si>
  <si>
    <t>1.2.1.4.01</t>
  </si>
  <si>
    <t>Encuesta de Sastifaccion de Usuarios</t>
  </si>
  <si>
    <t>Elaboracion del plan de mejora productos resultados de la encuesta de satisfacción de usuario</t>
  </si>
  <si>
    <t>Seguimiento a la ejecución del plan de mejora acorde al resultado obtenido en las encuestas</t>
  </si>
  <si>
    <t xml:space="preserve">Promoción de la cartera de servicios y procesos internos de gestión de usuarios </t>
  </si>
  <si>
    <t>Gestión de buzones de sugerencias</t>
  </si>
  <si>
    <t>Actualización y/o conformación del Comité de Calidad de los Servicios</t>
  </si>
  <si>
    <t>Sesiones de los Comité de Calidad de los Servicios de Salud</t>
  </si>
  <si>
    <t>Seguimiento a la aplicación del listado de verificación de la cirugía segura</t>
  </si>
  <si>
    <t>Actualización y reporte lista de espera quirúrgica</t>
  </si>
  <si>
    <t>1.2.1.5.01</t>
  </si>
  <si>
    <t xml:space="preserve">Conformación de los comites hospitalarios </t>
  </si>
  <si>
    <t>Acta de Constitución</t>
  </si>
  <si>
    <t>1.2.1.5.02</t>
  </si>
  <si>
    <t>Reuniones de los comites hospitalarios</t>
  </si>
  <si>
    <t>Lista de participantes</t>
  </si>
  <si>
    <t>1.1.5.1.03</t>
  </si>
  <si>
    <t>1.1.5.1.04</t>
  </si>
  <si>
    <t>1.1.5.2.01</t>
  </si>
  <si>
    <t>1.1.5.2.02</t>
  </si>
  <si>
    <t>1.1.5.2.03</t>
  </si>
  <si>
    <t>1.1.5.3.01</t>
  </si>
  <si>
    <t>1.2.1.2 Calidad en la oferta de los servicios a través del cumplimiento de los protocolos clínicos y quirúrgicos.</t>
  </si>
  <si>
    <t>1.2.1.2.02</t>
  </si>
  <si>
    <t>1.2.1.3 Implementación SISMAP Salud</t>
  </si>
  <si>
    <t xml:space="preserve">1.2.1.4 Programa de Gestión de Cita </t>
  </si>
  <si>
    <t>1.2.1.5 Fortalecimiento de la gestion de usuarios para la adhesión a la cultura de servicios</t>
  </si>
  <si>
    <t>1.2.1.5.03</t>
  </si>
  <si>
    <t>1.2.1.5.04</t>
  </si>
  <si>
    <t>1.2.1.5.05</t>
  </si>
  <si>
    <t>1.2.1.5.06</t>
  </si>
  <si>
    <t>1.2.1.6 Estructuración de los Comites de Salud Hospitalarios según el Reglamento 434-07</t>
  </si>
  <si>
    <t>1.2.1.6.01</t>
  </si>
  <si>
    <t>1.2.1.6.02</t>
  </si>
  <si>
    <t>1.2.2.1.01</t>
  </si>
  <si>
    <t xml:space="preserve"> 2.1.1.1.01</t>
  </si>
  <si>
    <t xml:space="preserve"> 2.1.1.1.02</t>
  </si>
  <si>
    <t xml:space="preserve"> 2.1.1.1.03</t>
  </si>
  <si>
    <t xml:space="preserve"> 2.1.1.1.04</t>
  </si>
  <si>
    <t xml:space="preserve"> 2.1.1.1.05</t>
  </si>
  <si>
    <t xml:space="preserve"> 2.1.1.2 Fortalecimiento de la gestión de usuarios para la adhesión a la cultura de servicios</t>
  </si>
  <si>
    <t xml:space="preserve"> 2.1.1.2.01</t>
  </si>
  <si>
    <t>4.1.1.5.02</t>
  </si>
  <si>
    <t>4.1.1.8.01</t>
  </si>
  <si>
    <t>4.1.1.8.02</t>
  </si>
  <si>
    <t>Columna1</t>
  </si>
  <si>
    <t>Papel</t>
  </si>
  <si>
    <t>Papel 8 1/2 x 11</t>
  </si>
  <si>
    <t>2.3.9.2.01</t>
  </si>
  <si>
    <t>Papel 8 1/2 x 12</t>
  </si>
  <si>
    <t>Papel 8 1/2 x 13</t>
  </si>
  <si>
    <t>Papel 8 1/2 x 14</t>
  </si>
  <si>
    <t>Papel 8 1/2 x 15</t>
  </si>
  <si>
    <t>Papel 8 1/2 x 16</t>
  </si>
  <si>
    <t>Lapicero</t>
  </si>
  <si>
    <t xml:space="preserve">Lapicero Azul </t>
  </si>
  <si>
    <t xml:space="preserve">Carpeta </t>
  </si>
  <si>
    <t>Hoja minuta</t>
  </si>
  <si>
    <t xml:space="preserve">Lapicero </t>
  </si>
  <si>
    <t>Separadores</t>
  </si>
  <si>
    <t xml:space="preserve">CARPETA CON 3 GANCHOS DE 3" PLAS.  </t>
  </si>
  <si>
    <t xml:space="preserve"> </t>
  </si>
  <si>
    <t xml:space="preserve">Papel </t>
  </si>
  <si>
    <t xml:space="preserve">Unidad </t>
  </si>
  <si>
    <t>Digital</t>
  </si>
  <si>
    <t xml:space="preserve">Digital </t>
  </si>
  <si>
    <t>3.79</t>
  </si>
  <si>
    <t>90.7</t>
  </si>
  <si>
    <t>4.03</t>
  </si>
  <si>
    <t>82.7</t>
  </si>
  <si>
    <t>3.83</t>
  </si>
  <si>
    <t>75.6</t>
  </si>
  <si>
    <t>Unidad de Odontologia</t>
  </si>
  <si>
    <t>Gerencia de Laboratorio</t>
  </si>
  <si>
    <t>Gerencia de Contabilidad</t>
  </si>
  <si>
    <t>Gerencia de Farmacia</t>
  </si>
  <si>
    <t>SD Medica</t>
  </si>
  <si>
    <t>Gerencia de Neonatologia</t>
  </si>
  <si>
    <t>Gerencia de Neonatologia/Gerencia de Ginecologia y Obstetricia/Servicios Médicos</t>
  </si>
  <si>
    <t>Comite de Calidad en Salud</t>
  </si>
  <si>
    <t>Unidad Nacidos Vivos</t>
  </si>
  <si>
    <t>Coordinacion Academica</t>
  </si>
  <si>
    <t>Gerencia de Enfermeria</t>
  </si>
  <si>
    <t>Comite de Morbilidad materna</t>
  </si>
  <si>
    <t>Gerencia de Ginecostetricia</t>
  </si>
  <si>
    <t>Gerencia de Atencion al Usuario</t>
  </si>
  <si>
    <t>Area de Consulta</t>
  </si>
  <si>
    <t>Comite de Morbilidad Materna</t>
  </si>
  <si>
    <t>Comite de Emergencias y Desastres</t>
  </si>
  <si>
    <t>Gerencia de Emergencia</t>
  </si>
  <si>
    <t>Gerencia de Monitoreo y Evaluacion/ Gerencia de Estadistica</t>
  </si>
  <si>
    <t>Gerencia de Auditoria</t>
  </si>
  <si>
    <t>Gerencia de Anestesiologia</t>
  </si>
  <si>
    <t>Subdireccion de Planificacion</t>
  </si>
  <si>
    <t>Coordinadora de consulta/Gerencia Atención al usuario</t>
  </si>
  <si>
    <t>Gerencia de Calidad</t>
  </si>
  <si>
    <t>Gerencia de Relaciones publicas</t>
  </si>
  <si>
    <t>Gerencia de /atencion al Usuario</t>
  </si>
  <si>
    <t>Gerencia OAI</t>
  </si>
  <si>
    <t>Gerencia de Relaciones publicas/ Gerencia de Tecnologia</t>
  </si>
  <si>
    <t>Gerencia de atencion al Usuario</t>
  </si>
  <si>
    <t>Gerencia de Capacitacion</t>
  </si>
  <si>
    <t>Encargada de Salud Ocupacional</t>
  </si>
  <si>
    <t>Gerencia de Reclutamiento y Seleccion</t>
  </si>
  <si>
    <t>Encargada Registro y Control</t>
  </si>
  <si>
    <t>Gerencia de estadistica</t>
  </si>
  <si>
    <t>Gerencia de Monitoreo y Evaluacion</t>
  </si>
  <si>
    <t>Unidad de Presupuesto</t>
  </si>
  <si>
    <t>Gerencia de Tecnologia</t>
  </si>
  <si>
    <t>Gerencia de OAI</t>
  </si>
  <si>
    <t>Gerencia Relaciones publicas</t>
  </si>
  <si>
    <t>Subdireccion Servicios Generales</t>
  </si>
  <si>
    <t>Gerencia de Mantenimiento</t>
  </si>
  <si>
    <t>Activo Fijo</t>
  </si>
  <si>
    <t>Gerencia de Tesoreria</t>
  </si>
  <si>
    <t>Gerencia de Facturacion</t>
  </si>
  <si>
    <t>Comité NOBACI</t>
  </si>
  <si>
    <t>Gerencia de Auditoria Medica</t>
  </si>
  <si>
    <t>2.2.1.1.02</t>
  </si>
  <si>
    <t xml:space="preserve">Sueldos al personal contratado </t>
  </si>
  <si>
    <t>Sueldos al personal con Caracter Eventual</t>
  </si>
  <si>
    <t>Mantenimiento y reparación desmonte e instalación</t>
  </si>
  <si>
    <t>Sueldos al personal contratado</t>
  </si>
  <si>
    <t>CEAS: HOSPITAL MATERNO DR. REYNALDO ALMANZAR</t>
  </si>
  <si>
    <t>METROPOLITANO</t>
  </si>
  <si>
    <t>HOSPITAL MATERNO DR. REYNALDO ALMANZAR</t>
  </si>
  <si>
    <t>1.2.1.6 Estructuración de los Comites de Salud Hospitalarios según el Reglamento 434-08</t>
  </si>
  <si>
    <t>Autoevaluaciòn de las NOBACI</t>
  </si>
  <si>
    <t xml:space="preserve">Gerencia de Calidad </t>
  </si>
  <si>
    <t xml:space="preserve">Gerecia de Atencion al Usuario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</si>
</sst>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Red]#,##0.00"/>
  </numFmts>
  <fonts count="47"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Arial"/>
      <family val="2"/>
    </font>
    <font>
      <sz val="10"/>
      <color theme="0"/>
      <name val="Calibri"/>
      <family val="2"/>
      <scheme val="minor"/>
    </font>
    <font>
      <u/>
      <sz val="9"/>
      <color indexed="81"/>
      <name val="Tahoma"/>
      <family val="2"/>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theme="1"/>
      <name val="Times New Roman"/>
      <family val="1"/>
    </font>
    <font>
      <sz val="11"/>
      <color rgb="FFFF0000"/>
      <name val="Calibri"/>
      <family val="2"/>
      <scheme val="minor"/>
    </font>
    <font>
      <sz val="10"/>
      <color rgb="FFFF0000"/>
      <name val="Calibri"/>
      <family val="2"/>
      <scheme val="minor"/>
    </font>
    <font>
      <b/>
      <sz val="12"/>
      <color theme="0"/>
      <name val="Calibri"/>
      <family val="2"/>
      <scheme val="minor"/>
    </font>
    <font>
      <sz val="10"/>
      <name val="Calibri"/>
      <family val="2"/>
      <scheme val="minor"/>
    </font>
    <font>
      <sz val="8"/>
      <name val="Arial"/>
    </font>
  </fonts>
  <fills count="43">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
      <patternFill patternType="solid">
        <fgColor rgb="FFFFFF00"/>
        <bgColor theme="4" tint="0.79998168889431442"/>
      </patternFill>
    </fill>
  </fills>
  <borders count="29">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4"/>
      </right>
      <top/>
      <bottom/>
      <diagonal/>
    </border>
    <border>
      <left style="thin">
        <color theme="4"/>
      </left>
      <right style="thin">
        <color theme="4"/>
      </right>
      <top/>
      <bottom/>
      <diagonal/>
    </border>
    <border>
      <left style="thin">
        <color theme="4"/>
      </left>
      <right/>
      <top/>
      <bottom/>
      <diagonal/>
    </border>
    <border>
      <left style="thin">
        <color indexed="64"/>
      </left>
      <right/>
      <top/>
      <bottom/>
      <diagonal/>
    </border>
  </borders>
  <cellStyleXfs count="11">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1" fillId="0" borderId="0"/>
    <xf numFmtId="0" fontId="1" fillId="0" borderId="0"/>
  </cellStyleXfs>
  <cellXfs count="577">
    <xf numFmtId="0" fontId="0" fillId="0" borderId="0" xfId="0"/>
    <xf numFmtId="0" fontId="9" fillId="4" borderId="4" xfId="0" applyFont="1" applyFill="1" applyBorder="1" applyAlignment="1">
      <alignment horizontal="left"/>
    </xf>
    <xf numFmtId="0" fontId="9" fillId="4" borderId="0" xfId="0" applyFont="1" applyFill="1" applyBorder="1" applyAlignment="1">
      <alignment horizontal="center"/>
    </xf>
    <xf numFmtId="0" fontId="9" fillId="5" borderId="5" xfId="0" applyFont="1" applyFill="1" applyBorder="1" applyAlignment="1">
      <alignment horizontal="center" vertical="center" wrapText="1"/>
    </xf>
    <xf numFmtId="0" fontId="9" fillId="6" borderId="7" xfId="0" applyFont="1" applyFill="1" applyBorder="1"/>
    <xf numFmtId="0" fontId="10" fillId="6" borderId="7" xfId="0" applyFont="1" applyFill="1" applyBorder="1"/>
    <xf numFmtId="0" fontId="10" fillId="2" borderId="7" xfId="0" applyFont="1" applyFill="1" applyBorder="1"/>
    <xf numFmtId="0" fontId="10" fillId="2" borderId="7" xfId="0" applyFont="1" applyFill="1" applyBorder="1" applyAlignment="1">
      <alignment horizontal="left"/>
    </xf>
    <xf numFmtId="0" fontId="9" fillId="7" borderId="8" xfId="0" applyFont="1" applyFill="1" applyBorder="1"/>
    <xf numFmtId="0" fontId="10" fillId="7" borderId="8" xfId="0" applyFont="1" applyFill="1" applyBorder="1"/>
    <xf numFmtId="0" fontId="9" fillId="8" borderId="8" xfId="0" applyFont="1" applyFill="1" applyBorder="1" applyAlignment="1" applyProtection="1">
      <alignment horizontal="right" vertical="center"/>
      <protection locked="0"/>
    </xf>
    <xf numFmtId="0" fontId="10" fillId="0" borderId="0" xfId="0" applyFont="1"/>
    <xf numFmtId="0" fontId="9" fillId="4" borderId="11" xfId="0" applyFont="1" applyFill="1" applyBorder="1" applyAlignment="1">
      <alignment horizontal="left"/>
    </xf>
    <xf numFmtId="0" fontId="10" fillId="10" borderId="0" xfId="0" applyFont="1" applyFill="1" applyBorder="1" applyProtection="1">
      <protection locked="0"/>
    </xf>
    <xf numFmtId="0" fontId="6" fillId="0" borderId="0" xfId="2" applyFont="1"/>
    <xf numFmtId="0" fontId="9" fillId="11" borderId="5" xfId="2" applyFont="1" applyFill="1" applyBorder="1" applyAlignment="1">
      <alignment horizontal="center" textRotation="90" wrapText="1"/>
    </xf>
    <xf numFmtId="0" fontId="9" fillId="11" borderId="5" xfId="2" applyFont="1" applyFill="1" applyBorder="1" applyAlignment="1">
      <alignment horizontal="center" vertical="center" wrapText="1"/>
    </xf>
    <xf numFmtId="0" fontId="9" fillId="11" borderId="5" xfId="2" applyFont="1" applyFill="1" applyBorder="1" applyAlignment="1">
      <alignment horizontal="center" vertical="center"/>
    </xf>
    <xf numFmtId="0" fontId="12" fillId="2" borderId="7" xfId="2" applyFont="1" applyFill="1" applyBorder="1"/>
    <xf numFmtId="0" fontId="11" fillId="2" borderId="7" xfId="2" applyFont="1" applyFill="1" applyBorder="1" applyAlignment="1">
      <alignment horizontal="left" vertical="top" wrapText="1"/>
    </xf>
    <xf numFmtId="0" fontId="11" fillId="2" borderId="7" xfId="2" applyFont="1" applyFill="1" applyBorder="1" applyAlignment="1">
      <alignment horizontal="center" vertical="top" wrapText="1"/>
    </xf>
    <xf numFmtId="0" fontId="11" fillId="2" borderId="7" xfId="2" applyFont="1" applyFill="1" applyBorder="1" applyAlignment="1">
      <alignment vertical="top" wrapText="1"/>
    </xf>
    <xf numFmtId="4" fontId="11" fillId="2" borderId="7" xfId="2" applyNumberFormat="1" applyFont="1" applyFill="1" applyBorder="1" applyAlignment="1">
      <alignment vertical="top" wrapText="1"/>
    </xf>
    <xf numFmtId="0" fontId="12" fillId="2" borderId="7" xfId="2" applyFont="1" applyFill="1" applyBorder="1" applyAlignment="1">
      <alignment horizontal="left" vertical="top" wrapText="1"/>
    </xf>
    <xf numFmtId="0" fontId="12" fillId="2" borderId="7" xfId="2" applyFont="1" applyFill="1" applyBorder="1" applyAlignment="1">
      <alignment horizontal="center" vertical="top" wrapText="1"/>
    </xf>
    <xf numFmtId="0" fontId="12" fillId="2" borderId="7" xfId="2" applyFont="1" applyFill="1" applyBorder="1" applyAlignment="1">
      <alignment vertical="top" wrapText="1"/>
    </xf>
    <xf numFmtId="4" fontId="11" fillId="2" borderId="7" xfId="2" applyNumberFormat="1" applyFont="1" applyFill="1" applyBorder="1" applyAlignment="1" applyProtection="1">
      <alignment vertical="top" wrapText="1"/>
    </xf>
    <xf numFmtId="0" fontId="12" fillId="2" borderId="13" xfId="2" applyFont="1" applyFill="1" applyBorder="1" applyAlignment="1">
      <alignment horizontal="center" vertical="top" wrapText="1"/>
    </xf>
    <xf numFmtId="0" fontId="12" fillId="2" borderId="13" xfId="2" applyFont="1" applyFill="1" applyBorder="1" applyAlignment="1">
      <alignment horizontal="left" vertical="top" wrapText="1"/>
    </xf>
    <xf numFmtId="0" fontId="12" fillId="2" borderId="13" xfId="2" applyFont="1" applyFill="1" applyBorder="1" applyAlignment="1">
      <alignment vertical="top" wrapText="1"/>
    </xf>
    <xf numFmtId="0" fontId="11" fillId="6" borderId="6" xfId="2" applyFont="1" applyFill="1" applyBorder="1" applyAlignment="1">
      <alignment horizontal="left" vertical="top" wrapText="1"/>
    </xf>
    <xf numFmtId="0" fontId="11" fillId="6" borderId="6" xfId="2" applyFont="1" applyFill="1" applyBorder="1" applyAlignment="1">
      <alignment horizontal="center" vertical="top" wrapText="1"/>
    </xf>
    <xf numFmtId="0" fontId="11" fillId="6" borderId="6" xfId="2" applyFont="1" applyFill="1" applyBorder="1" applyAlignment="1">
      <alignment vertical="top" wrapText="1"/>
    </xf>
    <xf numFmtId="4" fontId="11" fillId="6" borderId="6" xfId="2" applyNumberFormat="1" applyFont="1" applyFill="1" applyBorder="1" applyAlignment="1">
      <alignment vertical="top" wrapText="1"/>
    </xf>
    <xf numFmtId="0" fontId="11" fillId="6" borderId="7" xfId="2" applyFont="1" applyFill="1" applyBorder="1" applyAlignment="1">
      <alignment horizontal="left" vertical="top" wrapText="1"/>
    </xf>
    <xf numFmtId="0" fontId="11" fillId="6" borderId="7" xfId="2" applyFont="1" applyFill="1" applyBorder="1" applyAlignment="1">
      <alignment horizontal="center" vertical="top" wrapText="1"/>
    </xf>
    <xf numFmtId="0" fontId="11" fillId="6" borderId="7" xfId="2" applyFont="1" applyFill="1" applyBorder="1" applyAlignment="1">
      <alignment vertical="top" wrapText="1"/>
    </xf>
    <xf numFmtId="4" fontId="11" fillId="6" borderId="7" xfId="2" applyNumberFormat="1" applyFont="1" applyFill="1" applyBorder="1" applyAlignment="1">
      <alignment vertical="top" wrapText="1"/>
    </xf>
    <xf numFmtId="0" fontId="10" fillId="11" borderId="5" xfId="2" applyFont="1" applyFill="1" applyBorder="1" applyAlignment="1">
      <alignment vertical="top" wrapText="1"/>
    </xf>
    <xf numFmtId="0" fontId="9" fillId="11" borderId="5" xfId="2" applyFont="1" applyFill="1" applyBorder="1" applyAlignment="1">
      <alignment vertical="top" wrapText="1"/>
    </xf>
    <xf numFmtId="4" fontId="9" fillId="11" borderId="5" xfId="2" applyNumberFormat="1" applyFont="1" applyFill="1" applyBorder="1" applyAlignment="1" applyProtection="1">
      <alignment vertical="top" wrapText="1"/>
    </xf>
    <xf numFmtId="0" fontId="9" fillId="10" borderId="11" xfId="0" applyFont="1" applyFill="1" applyBorder="1" applyAlignment="1" applyProtection="1">
      <protection locked="0"/>
    </xf>
    <xf numFmtId="0" fontId="9" fillId="10" borderId="0" xfId="0" applyFont="1" applyFill="1" applyBorder="1" applyAlignment="1" applyProtection="1">
      <protection locked="0"/>
    </xf>
    <xf numFmtId="4" fontId="11" fillId="3" borderId="7" xfId="2" applyNumberFormat="1" applyFont="1" applyFill="1" applyBorder="1" applyAlignment="1">
      <alignment vertical="top" wrapText="1"/>
    </xf>
    <xf numFmtId="4" fontId="12" fillId="3" borderId="7" xfId="2" applyNumberFormat="1" applyFont="1" applyFill="1" applyBorder="1" applyAlignment="1" applyProtection="1">
      <alignment horizontal="right" vertical="top" wrapText="1"/>
    </xf>
    <xf numFmtId="4" fontId="11" fillId="3" borderId="7" xfId="2" applyNumberFormat="1" applyFont="1" applyFill="1" applyBorder="1" applyAlignment="1" applyProtection="1">
      <alignment vertical="top" wrapText="1"/>
    </xf>
    <xf numFmtId="4" fontId="12" fillId="3" borderId="13" xfId="2" applyNumberFormat="1" applyFont="1" applyFill="1" applyBorder="1" applyAlignment="1" applyProtection="1">
      <alignment horizontal="right" vertical="top" wrapText="1"/>
    </xf>
    <xf numFmtId="0" fontId="9" fillId="10" borderId="4" xfId="0" applyFont="1" applyFill="1" applyBorder="1" applyAlignment="1" applyProtection="1">
      <protection locked="0"/>
    </xf>
    <xf numFmtId="0" fontId="0" fillId="9" borderId="0" xfId="0" applyFill="1"/>
    <xf numFmtId="0" fontId="24" fillId="9" borderId="0" xfId="0" applyFont="1" applyFill="1"/>
    <xf numFmtId="0" fontId="25" fillId="9" borderId="0" xfId="0" applyFont="1" applyFill="1"/>
    <xf numFmtId="0" fontId="6" fillId="9" borderId="0" xfId="2" applyFont="1" applyFill="1" applyProtection="1">
      <protection locked="0"/>
    </xf>
    <xf numFmtId="0" fontId="6" fillId="9" borderId="0" xfId="2" applyFont="1" applyFill="1"/>
    <xf numFmtId="0" fontId="9" fillId="8" borderId="19" xfId="0" applyFont="1" applyFill="1" applyBorder="1" applyAlignment="1" applyProtection="1">
      <alignment horizontal="center" vertical="center" wrapText="1"/>
      <protection locked="0"/>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lignment horizontal="center"/>
    </xf>
    <xf numFmtId="0" fontId="10" fillId="9" borderId="4" xfId="0" applyFont="1" applyFill="1" applyBorder="1" applyAlignment="1" applyProtection="1">
      <alignment horizontal="right"/>
    </xf>
    <xf numFmtId="0" fontId="10" fillId="9" borderId="21" xfId="0" applyFont="1" applyFill="1" applyBorder="1" applyAlignment="1" applyProtection="1">
      <alignment horizontal="right"/>
    </xf>
    <xf numFmtId="0" fontId="10" fillId="2" borderId="7" xfId="0" applyFont="1" applyFill="1" applyBorder="1" applyProtection="1">
      <protection locked="0"/>
    </xf>
    <xf numFmtId="3" fontId="9" fillId="6" borderId="7" xfId="0" applyNumberFormat="1" applyFont="1" applyFill="1" applyBorder="1" applyAlignment="1" applyProtection="1">
      <alignment horizontal="center"/>
    </xf>
    <xf numFmtId="0" fontId="17" fillId="0" borderId="0" xfId="0" applyFont="1" applyFill="1" applyBorder="1" applyAlignment="1"/>
    <xf numFmtId="0" fontId="29" fillId="0" borderId="0" xfId="0" applyFont="1" applyFill="1" applyBorder="1" applyAlignment="1"/>
    <xf numFmtId="0" fontId="30" fillId="0" borderId="0" xfId="0" applyFont="1" applyFill="1" applyBorder="1" applyAlignment="1"/>
    <xf numFmtId="0" fontId="9" fillId="0" borderId="0" xfId="0" applyFont="1" applyFill="1" applyBorder="1" applyAlignment="1"/>
    <xf numFmtId="0" fontId="9" fillId="0" borderId="0" xfId="0" applyNumberFormat="1" applyFont="1" applyFill="1" applyBorder="1" applyAlignment="1" applyProtection="1">
      <protection locked="0"/>
    </xf>
    <xf numFmtId="0" fontId="9" fillId="0" borderId="0" xfId="0" applyFont="1" applyFill="1" applyBorder="1" applyAlignment="1" applyProtection="1"/>
    <xf numFmtId="0" fontId="9" fillId="0" borderId="0" xfId="0" applyNumberFormat="1" applyFont="1" applyFill="1" applyBorder="1" applyAlignment="1" applyProtection="1"/>
    <xf numFmtId="0" fontId="9" fillId="0" borderId="0" xfId="0" applyFont="1" applyFill="1" applyBorder="1" applyAlignment="1" applyProtection="1">
      <alignment horizontal="left" indent="15"/>
    </xf>
    <xf numFmtId="49" fontId="31" fillId="17" borderId="18" xfId="4" applyNumberFormat="1" applyFont="1" applyFill="1" applyBorder="1" applyAlignment="1">
      <alignment horizontal="left" vertical="center" wrapText="1"/>
    </xf>
    <xf numFmtId="49" fontId="31" fillId="17" borderId="18" xfId="4" applyNumberFormat="1" applyFont="1" applyFill="1" applyBorder="1" applyAlignment="1">
      <alignment horizontal="center" vertical="center" wrapText="1"/>
    </xf>
    <xf numFmtId="49" fontId="31" fillId="17" borderId="17" xfId="4" applyNumberFormat="1" applyFont="1" applyFill="1" applyBorder="1" applyAlignment="1">
      <alignment horizontal="center" vertical="center" wrapText="1"/>
    </xf>
    <xf numFmtId="0" fontId="32" fillId="0" borderId="18" xfId="4" applyFont="1" applyBorder="1" applyAlignment="1">
      <alignment horizontal="center" vertical="center" wrapText="1"/>
    </xf>
    <xf numFmtId="0" fontId="4" fillId="0" borderId="0" xfId="4" applyAlignment="1">
      <alignment horizontal="center" vertical="center" wrapText="1"/>
    </xf>
    <xf numFmtId="15" fontId="33" fillId="0" borderId="18" xfId="4" applyNumberFormat="1" applyFont="1" applyBorder="1" applyAlignment="1">
      <alignment horizontal="left" vertical="center" wrapText="1"/>
    </xf>
    <xf numFmtId="49" fontId="33" fillId="0" borderId="18" xfId="4" applyNumberFormat="1" applyFont="1" applyBorder="1" applyAlignment="1">
      <alignment horizontal="left" vertical="center" wrapText="1"/>
    </xf>
    <xf numFmtId="49" fontId="33" fillId="0" borderId="18" xfId="4" applyNumberFormat="1" applyFont="1" applyBorder="1" applyAlignment="1">
      <alignment horizontal="center" vertical="center" wrapText="1"/>
    </xf>
    <xf numFmtId="43" fontId="33" fillId="0" borderId="17" xfId="5" applyFont="1" applyBorder="1" applyAlignment="1">
      <alignment horizontal="right" vertical="center" wrapText="1"/>
    </xf>
    <xf numFmtId="0" fontId="32" fillId="0" borderId="18" xfId="4" applyFont="1" applyBorder="1" applyAlignment="1">
      <alignment horizontal="left" vertical="center" wrapText="1"/>
    </xf>
    <xf numFmtId="0" fontId="4" fillId="0" borderId="0" xfId="4" applyAlignment="1">
      <alignment vertical="center" wrapText="1"/>
    </xf>
    <xf numFmtId="49" fontId="33" fillId="18" borderId="18" xfId="4" applyNumberFormat="1" applyFont="1" applyFill="1" applyBorder="1" applyAlignment="1">
      <alignment horizontal="left" vertical="center" wrapText="1"/>
    </xf>
    <xf numFmtId="49" fontId="33" fillId="18" borderId="18" xfId="4" applyNumberFormat="1" applyFont="1" applyFill="1" applyBorder="1" applyAlignment="1">
      <alignment horizontal="center" vertical="center" wrapText="1"/>
    </xf>
    <xf numFmtId="43" fontId="33" fillId="18" borderId="17" xfId="5" applyFont="1" applyFill="1" applyBorder="1" applyAlignment="1">
      <alignment horizontal="right" vertical="center" wrapText="1"/>
    </xf>
    <xf numFmtId="0" fontId="32" fillId="18" borderId="18" xfId="4" applyFont="1" applyFill="1" applyBorder="1" applyAlignment="1">
      <alignment vertical="center" wrapText="1"/>
    </xf>
    <xf numFmtId="15"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center" vertical="center" wrapText="1"/>
    </xf>
    <xf numFmtId="43" fontId="33" fillId="19" borderId="17" xfId="5" applyFont="1" applyFill="1" applyBorder="1" applyAlignment="1">
      <alignment horizontal="right" vertical="center" wrapText="1"/>
    </xf>
    <xf numFmtId="0" fontId="32" fillId="19" borderId="18" xfId="4" applyFont="1" applyFill="1" applyBorder="1" applyAlignment="1">
      <alignment vertical="center" wrapText="1"/>
    </xf>
    <xf numFmtId="15"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center" vertical="center" wrapText="1"/>
    </xf>
    <xf numFmtId="43" fontId="33" fillId="13" borderId="17" xfId="5" applyFont="1" applyFill="1" applyBorder="1" applyAlignment="1">
      <alignment horizontal="right" vertical="center" wrapText="1"/>
    </xf>
    <xf numFmtId="0" fontId="32" fillId="13" borderId="18" xfId="4" applyFont="1" applyFill="1" applyBorder="1" applyAlignment="1">
      <alignment horizontal="left" vertical="center" wrapText="1"/>
    </xf>
    <xf numFmtId="15"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center" vertical="center" wrapText="1"/>
    </xf>
    <xf numFmtId="43" fontId="33" fillId="20" borderId="17" xfId="5" applyFont="1" applyFill="1" applyBorder="1" applyAlignment="1">
      <alignment horizontal="right" vertical="center" wrapText="1"/>
    </xf>
    <xf numFmtId="0" fontId="32" fillId="20" borderId="18" xfId="4" applyFont="1" applyFill="1" applyBorder="1" applyAlignment="1">
      <alignment vertical="center" wrapText="1"/>
    </xf>
    <xf numFmtId="15"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center" vertical="center" wrapText="1"/>
    </xf>
    <xf numFmtId="43" fontId="33" fillId="21" borderId="17" xfId="5" applyFont="1" applyFill="1" applyBorder="1" applyAlignment="1">
      <alignment horizontal="right" vertical="center" wrapText="1"/>
    </xf>
    <xf numFmtId="0" fontId="32" fillId="21" borderId="18" xfId="4" applyFont="1" applyFill="1" applyBorder="1" applyAlignment="1">
      <alignment horizontal="left" vertical="center" wrapText="1"/>
    </xf>
    <xf numFmtId="15"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center" vertical="center" wrapText="1"/>
    </xf>
    <xf numFmtId="43" fontId="33" fillId="22" borderId="17" xfId="5" applyFont="1" applyFill="1" applyBorder="1" applyAlignment="1">
      <alignment horizontal="right" vertical="center" wrapText="1"/>
    </xf>
    <xf numFmtId="0" fontId="32" fillId="22" borderId="18" xfId="4" applyFont="1" applyFill="1" applyBorder="1" applyAlignment="1">
      <alignment horizontal="left" vertical="center" wrapText="1"/>
    </xf>
    <xf numFmtId="15"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center" vertical="center" wrapText="1"/>
    </xf>
    <xf numFmtId="43" fontId="33" fillId="23" borderId="17" xfId="5" applyFont="1" applyFill="1" applyBorder="1" applyAlignment="1">
      <alignment horizontal="right" vertical="center" wrapText="1"/>
    </xf>
    <xf numFmtId="0" fontId="32" fillId="23" borderId="18" xfId="4" applyFont="1" applyFill="1" applyBorder="1" applyAlignment="1">
      <alignment horizontal="left" vertical="center" wrapText="1"/>
    </xf>
    <xf numFmtId="0" fontId="32" fillId="0" borderId="18" xfId="4" applyFont="1" applyBorder="1" applyAlignment="1">
      <alignment vertical="center" wrapText="1"/>
    </xf>
    <xf numFmtId="15"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center" vertical="center" wrapText="1"/>
    </xf>
    <xf numFmtId="43" fontId="33" fillId="24" borderId="17" xfId="5" applyFont="1" applyFill="1" applyBorder="1" applyAlignment="1">
      <alignment horizontal="right" vertical="center" wrapText="1"/>
    </xf>
    <xf numFmtId="0" fontId="32" fillId="24" borderId="18" xfId="4" applyFont="1" applyFill="1" applyBorder="1" applyAlignment="1">
      <alignment vertical="center" wrapText="1"/>
    </xf>
    <xf numFmtId="0" fontId="32" fillId="24" borderId="18" xfId="4" applyFont="1" applyFill="1" applyBorder="1" applyAlignment="1">
      <alignment horizontal="left" vertical="center" wrapText="1"/>
    </xf>
    <xf numFmtId="0" fontId="32" fillId="0" borderId="18" xfId="4" applyFont="1" applyBorder="1"/>
    <xf numFmtId="15"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center" vertical="center" wrapText="1"/>
    </xf>
    <xf numFmtId="43" fontId="33" fillId="25" borderId="17" xfId="5" applyFont="1" applyFill="1" applyBorder="1" applyAlignment="1">
      <alignment horizontal="right" vertical="center" wrapText="1"/>
    </xf>
    <xf numFmtId="0" fontId="32" fillId="25" borderId="18" xfId="4" applyFont="1" applyFill="1" applyBorder="1" applyAlignment="1">
      <alignment vertical="center" wrapText="1"/>
    </xf>
    <xf numFmtId="49" fontId="33" fillId="26" borderId="18" xfId="4" applyNumberFormat="1" applyFont="1" applyFill="1" applyBorder="1" applyAlignment="1">
      <alignment horizontal="left" vertical="center" wrapText="1"/>
    </xf>
    <xf numFmtId="49" fontId="33" fillId="26" borderId="18" xfId="4" applyNumberFormat="1" applyFont="1" applyFill="1" applyBorder="1" applyAlignment="1">
      <alignment horizontal="center" vertical="center" wrapText="1"/>
    </xf>
    <xf numFmtId="43" fontId="33" fillId="26" borderId="17" xfId="5" applyFont="1" applyFill="1" applyBorder="1" applyAlignment="1">
      <alignment horizontal="right" vertical="center" wrapText="1"/>
    </xf>
    <xf numFmtId="0" fontId="32" fillId="26" borderId="18" xfId="4" applyFont="1" applyFill="1" applyBorder="1" applyAlignment="1">
      <alignment horizontal="left" vertical="center" wrapText="1"/>
    </xf>
    <xf numFmtId="15"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center" vertical="center" wrapText="1"/>
    </xf>
    <xf numFmtId="43" fontId="33" fillId="27" borderId="17" xfId="5" applyFont="1" applyFill="1" applyBorder="1" applyAlignment="1">
      <alignment horizontal="right" vertical="center" wrapText="1"/>
    </xf>
    <xf numFmtId="0" fontId="32" fillId="27" borderId="18" xfId="4" applyFont="1" applyFill="1" applyBorder="1" applyAlignment="1">
      <alignment horizontal="left" vertical="center" wrapText="1"/>
    </xf>
    <xf numFmtId="15" fontId="33" fillId="27" borderId="18" xfId="4" applyNumberFormat="1" applyFont="1" applyFill="1" applyBorder="1" applyAlignment="1">
      <alignment horizontal="center" vertical="center" wrapText="1"/>
    </xf>
    <xf numFmtId="49" fontId="33" fillId="28" borderId="18" xfId="4" applyNumberFormat="1" applyFont="1" applyFill="1" applyBorder="1" applyAlignment="1">
      <alignment horizontal="left" vertical="center" wrapText="1"/>
    </xf>
    <xf numFmtId="49" fontId="33" fillId="28" borderId="18" xfId="4" applyNumberFormat="1" applyFont="1" applyFill="1" applyBorder="1" applyAlignment="1">
      <alignment horizontal="center" vertical="center" wrapText="1"/>
    </xf>
    <xf numFmtId="43" fontId="33" fillId="28" borderId="17" xfId="5" applyFont="1" applyFill="1" applyBorder="1" applyAlignment="1">
      <alignment horizontal="right" vertical="center" wrapText="1"/>
    </xf>
    <xf numFmtId="0" fontId="32" fillId="28" borderId="18" xfId="4" applyFont="1" applyFill="1" applyBorder="1" applyAlignment="1">
      <alignment horizontal="left" vertical="center" wrapText="1"/>
    </xf>
    <xf numFmtId="15"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center" vertical="center" wrapText="1"/>
    </xf>
    <xf numFmtId="43" fontId="33" fillId="29" borderId="17" xfId="5" applyFont="1" applyFill="1" applyBorder="1" applyAlignment="1">
      <alignment horizontal="right" vertical="center" wrapText="1"/>
    </xf>
    <xf numFmtId="0" fontId="32" fillId="29" borderId="18" xfId="4" applyFont="1" applyFill="1" applyBorder="1" applyAlignment="1">
      <alignment horizontal="left" vertical="center" wrapText="1"/>
    </xf>
    <xf numFmtId="15"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43" fontId="33" fillId="30" borderId="17" xfId="5" applyFont="1" applyFill="1" applyBorder="1" applyAlignment="1">
      <alignment horizontal="right" vertical="center" wrapText="1"/>
    </xf>
    <xf numFmtId="0" fontId="32" fillId="30" borderId="18" xfId="4" applyFont="1" applyFill="1" applyBorder="1" applyAlignment="1">
      <alignment horizontal="left" vertical="center" wrapText="1"/>
    </xf>
    <xf numFmtId="49" fontId="34" fillId="30" borderId="18" xfId="4" applyNumberFormat="1" applyFont="1" applyFill="1" applyBorder="1" applyAlignment="1">
      <alignment horizontal="center" vertical="center" wrapText="1"/>
    </xf>
    <xf numFmtId="43" fontId="34" fillId="30" borderId="17" xfId="5" applyFont="1" applyFill="1" applyBorder="1" applyAlignment="1">
      <alignment horizontal="right" vertical="center" wrapText="1"/>
    </xf>
    <xf numFmtId="0" fontId="34" fillId="30" borderId="18" xfId="4" applyFont="1" applyFill="1" applyBorder="1" applyAlignment="1">
      <alignment horizontal="left" vertical="center" wrapText="1"/>
    </xf>
    <xf numFmtId="15"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43" fontId="33" fillId="31" borderId="17" xfId="5" applyFont="1" applyFill="1" applyBorder="1" applyAlignment="1">
      <alignment horizontal="right" vertical="center" wrapText="1"/>
    </xf>
    <xf numFmtId="0" fontId="32" fillId="31" borderId="18" xfId="4" applyFont="1" applyFill="1" applyBorder="1" applyAlignment="1">
      <alignment horizontal="left" vertical="center" wrapText="1"/>
    </xf>
    <xf numFmtId="15"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center" vertical="center" wrapText="1"/>
    </xf>
    <xf numFmtId="43" fontId="33" fillId="16" borderId="17" xfId="5" applyFont="1" applyFill="1" applyBorder="1" applyAlignment="1">
      <alignment horizontal="right" vertical="center" wrapText="1"/>
    </xf>
    <xf numFmtId="0" fontId="32" fillId="16" borderId="18" xfId="4" applyFont="1" applyFill="1" applyBorder="1" applyAlignment="1">
      <alignment vertical="center" wrapText="1"/>
    </xf>
    <xf numFmtId="0" fontId="32" fillId="16" borderId="18" xfId="4" applyFont="1" applyFill="1" applyBorder="1" applyAlignment="1">
      <alignment horizontal="left" vertical="center" wrapText="1"/>
    </xf>
    <xf numFmtId="49" fontId="34" fillId="31" borderId="18" xfId="4" applyNumberFormat="1" applyFont="1" applyFill="1" applyBorder="1" applyAlignment="1">
      <alignment horizontal="center" vertical="center" wrapText="1"/>
    </xf>
    <xf numFmtId="43" fontId="34" fillId="31" borderId="17" xfId="5" applyFont="1" applyFill="1" applyBorder="1" applyAlignment="1">
      <alignment horizontal="right" vertical="center" wrapText="1"/>
    </xf>
    <xf numFmtId="0" fontId="34" fillId="31" borderId="18" xfId="4" applyFont="1" applyFill="1" applyBorder="1" applyAlignment="1">
      <alignment horizontal="left" vertical="center" wrapText="1"/>
    </xf>
    <xf numFmtId="49" fontId="34" fillId="31" borderId="18" xfId="4" applyNumberFormat="1" applyFont="1" applyFill="1" applyBorder="1" applyAlignment="1">
      <alignment horizontal="left" vertical="center" wrapText="1"/>
    </xf>
    <xf numFmtId="15"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center" vertical="center" wrapText="1"/>
    </xf>
    <xf numFmtId="43" fontId="33" fillId="32" borderId="17" xfId="5" applyFont="1" applyFill="1" applyBorder="1" applyAlignment="1">
      <alignment horizontal="right" vertical="center" wrapText="1"/>
    </xf>
    <xf numFmtId="0" fontId="32" fillId="32" borderId="18" xfId="4" applyFont="1" applyFill="1" applyBorder="1" applyAlignment="1">
      <alignment vertical="center" wrapText="1"/>
    </xf>
    <xf numFmtId="15"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center" vertical="center" wrapText="1"/>
    </xf>
    <xf numFmtId="43" fontId="33" fillId="33" borderId="17" xfId="5" applyFont="1" applyFill="1" applyBorder="1" applyAlignment="1">
      <alignment horizontal="right" vertical="center" wrapText="1"/>
    </xf>
    <xf numFmtId="0" fontId="32" fillId="33" borderId="18" xfId="4" applyFont="1" applyFill="1" applyBorder="1" applyAlignment="1">
      <alignment vertical="center" wrapText="1"/>
    </xf>
    <xf numFmtId="15"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center" vertical="center" wrapText="1"/>
    </xf>
    <xf numFmtId="43" fontId="33" fillId="34" borderId="17" xfId="5" applyFont="1" applyFill="1" applyBorder="1" applyAlignment="1">
      <alignment horizontal="right" vertical="center" wrapText="1"/>
    </xf>
    <xf numFmtId="0" fontId="32" fillId="34" borderId="18" xfId="4" applyFont="1" applyFill="1" applyBorder="1" applyAlignment="1">
      <alignment horizontal="left" vertical="center" wrapText="1"/>
    </xf>
    <xf numFmtId="15"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center" vertical="center" wrapText="1"/>
    </xf>
    <xf numFmtId="43" fontId="33" fillId="35" borderId="17" xfId="5" applyFont="1" applyFill="1" applyBorder="1" applyAlignment="1">
      <alignment horizontal="right" vertical="center" wrapText="1"/>
    </xf>
    <xf numFmtId="0" fontId="32" fillId="35" borderId="18" xfId="4" applyFont="1" applyFill="1" applyBorder="1" applyAlignment="1">
      <alignment vertical="center" wrapText="1"/>
    </xf>
    <xf numFmtId="0" fontId="32" fillId="36" borderId="18" xfId="4" applyFont="1" applyFill="1" applyBorder="1" applyAlignment="1">
      <alignment horizontal="left"/>
    </xf>
    <xf numFmtId="49" fontId="33" fillId="36" borderId="18" xfId="4" applyNumberFormat="1" applyFont="1" applyFill="1" applyBorder="1" applyAlignment="1">
      <alignment horizontal="left" vertical="center" wrapText="1"/>
    </xf>
    <xf numFmtId="49" fontId="33" fillId="36" borderId="18" xfId="4" applyNumberFormat="1" applyFont="1" applyFill="1" applyBorder="1" applyAlignment="1">
      <alignment horizontal="center" vertical="center" wrapText="1"/>
    </xf>
    <xf numFmtId="43" fontId="33" fillId="36" borderId="17" xfId="5" applyFont="1" applyFill="1" applyBorder="1" applyAlignment="1">
      <alignment horizontal="right" vertical="center" wrapText="1"/>
    </xf>
    <xf numFmtId="0" fontId="32" fillId="36" borderId="18" xfId="4" applyFont="1" applyFill="1" applyBorder="1" applyAlignment="1">
      <alignment vertical="center" wrapText="1"/>
    </xf>
    <xf numFmtId="15"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43" fontId="33" fillId="37" borderId="17" xfId="5" applyFont="1" applyFill="1" applyBorder="1" applyAlignment="1">
      <alignment horizontal="right" vertical="center" wrapText="1"/>
    </xf>
    <xf numFmtId="0" fontId="32" fillId="37" borderId="18" xfId="4" applyFont="1" applyFill="1" applyBorder="1" applyAlignment="1">
      <alignment vertical="center" wrapText="1"/>
    </xf>
    <xf numFmtId="49" fontId="34" fillId="37" borderId="18" xfId="4" applyNumberFormat="1" applyFont="1" applyFill="1" applyBorder="1" applyAlignment="1">
      <alignment horizontal="left" vertical="center" wrapText="1"/>
    </xf>
    <xf numFmtId="49" fontId="34" fillId="37" borderId="18" xfId="4" applyNumberFormat="1" applyFont="1" applyFill="1" applyBorder="1" applyAlignment="1">
      <alignment horizontal="center" vertical="center" wrapText="1"/>
    </xf>
    <xf numFmtId="43" fontId="34" fillId="37" borderId="17" xfId="5" applyFont="1" applyFill="1" applyBorder="1" applyAlignment="1">
      <alignment horizontal="right" vertical="center" wrapText="1"/>
    </xf>
    <xf numFmtId="0" fontId="32" fillId="37" borderId="18" xfId="4" applyFont="1" applyFill="1" applyBorder="1" applyAlignment="1">
      <alignment horizontal="left" vertical="center" wrapText="1"/>
    </xf>
    <xf numFmtId="0" fontId="32" fillId="38" borderId="18" xfId="4" applyFont="1" applyFill="1" applyBorder="1" applyAlignment="1">
      <alignment wrapText="1"/>
    </xf>
    <xf numFmtId="49" fontId="33" fillId="38" borderId="18" xfId="4" applyNumberFormat="1" applyFont="1" applyFill="1" applyBorder="1" applyAlignment="1">
      <alignment horizontal="left" vertical="center" wrapText="1"/>
    </xf>
    <xf numFmtId="49" fontId="33" fillId="38" borderId="18" xfId="4" applyNumberFormat="1" applyFont="1" applyFill="1" applyBorder="1" applyAlignment="1">
      <alignment horizontal="center" vertical="center" wrapText="1"/>
    </xf>
    <xf numFmtId="43" fontId="33" fillId="38" borderId="17" xfId="5" applyFont="1" applyFill="1" applyBorder="1" applyAlignment="1">
      <alignment horizontal="right" vertical="center" wrapText="1"/>
    </xf>
    <xf numFmtId="0" fontId="32" fillId="38" borderId="18" xfId="4" applyFont="1" applyFill="1" applyBorder="1" applyAlignment="1">
      <alignment horizontal="left" vertical="center" wrapText="1"/>
    </xf>
    <xf numFmtId="0" fontId="32" fillId="39" borderId="18" xfId="4" applyFont="1" applyFill="1" applyBorder="1" applyAlignment="1">
      <alignment horizontal="left"/>
    </xf>
    <xf numFmtId="49" fontId="33" fillId="39" borderId="18" xfId="4" applyNumberFormat="1" applyFont="1" applyFill="1" applyBorder="1" applyAlignment="1">
      <alignment horizontal="left" vertical="center" wrapText="1"/>
    </xf>
    <xf numFmtId="49" fontId="33" fillId="39" borderId="18" xfId="4" applyNumberFormat="1" applyFont="1" applyFill="1" applyBorder="1" applyAlignment="1">
      <alignment horizontal="center" vertical="center" wrapText="1"/>
    </xf>
    <xf numFmtId="43" fontId="33" fillId="39" borderId="17" xfId="5" applyFont="1" applyFill="1" applyBorder="1" applyAlignment="1">
      <alignment horizontal="right" vertical="center" wrapText="1"/>
    </xf>
    <xf numFmtId="0" fontId="32" fillId="39" borderId="18" xfId="4" applyFont="1" applyFill="1" applyBorder="1" applyAlignment="1">
      <alignment vertical="center" wrapText="1"/>
    </xf>
    <xf numFmtId="15"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center" vertical="center" wrapText="1"/>
    </xf>
    <xf numFmtId="43" fontId="33" fillId="40" borderId="17" xfId="5" applyFont="1" applyFill="1" applyBorder="1" applyAlignment="1">
      <alignment horizontal="right" vertical="center" wrapText="1"/>
    </xf>
    <xf numFmtId="0" fontId="32" fillId="40" borderId="18" xfId="4" applyFont="1" applyFill="1" applyBorder="1" applyAlignment="1">
      <alignment vertical="center" wrapText="1"/>
    </xf>
    <xf numFmtId="49" fontId="33" fillId="40" borderId="17" xfId="4" applyNumberFormat="1" applyFont="1" applyFill="1" applyBorder="1" applyAlignment="1">
      <alignment horizontal="right" vertical="center" wrapText="1"/>
    </xf>
    <xf numFmtId="43" fontId="33" fillId="40" borderId="18" xfId="5" applyFont="1" applyFill="1" applyBorder="1" applyAlignment="1">
      <alignment horizontal="left" vertical="center" wrapText="1"/>
    </xf>
    <xf numFmtId="0" fontId="32" fillId="40" borderId="17" xfId="4" applyFont="1" applyFill="1" applyBorder="1" applyAlignment="1">
      <alignment vertical="center" wrapText="1"/>
    </xf>
    <xf numFmtId="15"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center" vertical="center" wrapText="1"/>
    </xf>
    <xf numFmtId="43" fontId="33" fillId="6" borderId="17" xfId="5" applyFont="1" applyFill="1" applyBorder="1" applyAlignment="1">
      <alignment horizontal="right" vertical="center" wrapText="1"/>
    </xf>
    <xf numFmtId="0" fontId="32" fillId="6" borderId="18" xfId="4" applyFont="1" applyFill="1" applyBorder="1" applyAlignment="1">
      <alignment vertical="center" wrapText="1"/>
    </xf>
    <xf numFmtId="49" fontId="33" fillId="6" borderId="23" xfId="4" applyNumberFormat="1" applyFont="1" applyFill="1" applyBorder="1" applyAlignment="1">
      <alignment horizontal="left" vertical="center" wrapText="1"/>
    </xf>
    <xf numFmtId="49" fontId="33" fillId="6" borderId="23" xfId="4" applyNumberFormat="1" applyFont="1" applyFill="1" applyBorder="1" applyAlignment="1">
      <alignment horizontal="center" vertical="center" wrapText="1"/>
    </xf>
    <xf numFmtId="43" fontId="33" fillId="6" borderId="24" xfId="5" applyFont="1" applyFill="1" applyBorder="1" applyAlignment="1">
      <alignment horizontal="right" vertical="center" wrapText="1"/>
    </xf>
    <xf numFmtId="0" fontId="27" fillId="0" borderId="0" xfId="6" applyFont="1"/>
    <xf numFmtId="0" fontId="2" fillId="0" borderId="0" xfId="6"/>
    <xf numFmtId="0" fontId="32" fillId="0" borderId="0" xfId="4" applyFont="1" applyAlignment="1">
      <alignment vertical="center" wrapText="1"/>
    </xf>
    <xf numFmtId="0" fontId="2" fillId="0" borderId="0" xfId="6" applyAlignment="1">
      <alignment horizontal="left"/>
    </xf>
    <xf numFmtId="0" fontId="32" fillId="0" borderId="0" xfId="4" applyFont="1" applyAlignment="1">
      <alignment horizontal="center" vertical="center" wrapText="1"/>
    </xf>
    <xf numFmtId="0" fontId="32" fillId="0" borderId="0" xfId="4" applyFont="1" applyAlignment="1">
      <alignment horizontal="left" vertical="center" wrapText="1"/>
    </xf>
    <xf numFmtId="0" fontId="32" fillId="0" borderId="0" xfId="4" applyFont="1" applyBorder="1" applyAlignment="1">
      <alignment vertical="center" wrapText="1"/>
    </xf>
    <xf numFmtId="4" fontId="12" fillId="2" borderId="7" xfId="2" applyNumberFormat="1" applyFont="1" applyFill="1" applyBorder="1" applyAlignment="1" applyProtection="1">
      <alignment vertical="top" wrapText="1"/>
      <protection locked="0"/>
    </xf>
    <xf numFmtId="0" fontId="28" fillId="9" borderId="0" xfId="0" applyFont="1" applyFill="1" applyBorder="1"/>
    <xf numFmtId="0" fontId="9" fillId="9" borderId="0" xfId="0" applyFont="1" applyFill="1" applyBorder="1" applyAlignment="1">
      <alignment horizontal="justify" vertical="top" wrapText="1"/>
    </xf>
    <xf numFmtId="0" fontId="29" fillId="9" borderId="0" xfId="0" applyFont="1" applyFill="1" applyBorder="1" applyAlignment="1">
      <alignment vertical="top" wrapText="1"/>
    </xf>
    <xf numFmtId="0" fontId="0" fillId="9" borderId="0" xfId="0" applyFill="1" applyBorder="1"/>
    <xf numFmtId="0" fontId="41" fillId="9" borderId="0" xfId="0" applyFont="1" applyFill="1"/>
    <xf numFmtId="0" fontId="41" fillId="9" borderId="0" xfId="0" applyFont="1" applyFill="1" applyAlignment="1">
      <alignment horizontal="center" vertical="center"/>
    </xf>
    <xf numFmtId="0" fontId="41" fillId="9" borderId="0" xfId="0" applyFont="1" applyFill="1" applyAlignment="1">
      <alignment horizontal="left" vertical="center"/>
    </xf>
    <xf numFmtId="0" fontId="37" fillId="9" borderId="0" xfId="0" applyFont="1" applyFill="1" applyAlignment="1">
      <alignment horizontal="left" vertical="center"/>
    </xf>
    <xf numFmtId="0" fontId="41" fillId="9" borderId="0" xfId="0" applyFont="1" applyFill="1" applyAlignment="1">
      <alignment horizontal="lef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10" fillId="0" borderId="0" xfId="0" applyFont="1" applyFill="1"/>
    <xf numFmtId="3" fontId="10" fillId="0" borderId="18" xfId="0" applyNumberFormat="1" applyFont="1" applyFill="1" applyBorder="1" applyAlignment="1" applyProtection="1">
      <alignment horizontal="right" vertical="top"/>
      <protection locked="0"/>
    </xf>
    <xf numFmtId="0" fontId="10" fillId="0" borderId="18" xfId="0" applyFont="1" applyFill="1" applyBorder="1" applyAlignment="1" applyProtection="1">
      <alignment vertical="top"/>
      <protection locked="0"/>
    </xf>
    <xf numFmtId="4" fontId="10" fillId="0" borderId="18" xfId="0" applyNumberFormat="1" applyFont="1" applyFill="1" applyBorder="1" applyAlignment="1" applyProtection="1">
      <alignment vertical="top"/>
    </xf>
    <xf numFmtId="4" fontId="10" fillId="0" borderId="18" xfId="0" applyNumberFormat="1" applyFont="1" applyFill="1" applyBorder="1" applyAlignment="1" applyProtection="1">
      <alignment horizontal="right" vertical="top"/>
    </xf>
    <xf numFmtId="4" fontId="10" fillId="0" borderId="18" xfId="0" applyNumberFormat="1" applyFont="1" applyFill="1" applyBorder="1" applyAlignment="1" applyProtection="1">
      <alignment horizontal="center" vertical="top"/>
      <protection locked="0"/>
    </xf>
    <xf numFmtId="0" fontId="10" fillId="0" borderId="0" xfId="0" applyNumberFormat="1" applyFont="1" applyFill="1"/>
    <xf numFmtId="0" fontId="41" fillId="0" borderId="0" xfId="0" applyFont="1"/>
    <xf numFmtId="0" fontId="10" fillId="0" borderId="0" xfId="0" applyFont="1" applyBorder="1"/>
    <xf numFmtId="0" fontId="9" fillId="0" borderId="0" xfId="0" applyFont="1" applyFill="1" applyBorder="1" applyAlignment="1">
      <alignment horizontal="left" indent="15"/>
    </xf>
    <xf numFmtId="0" fontId="10" fillId="0" borderId="0" xfId="0" applyFont="1" applyBorder="1" applyProtection="1"/>
    <xf numFmtId="0" fontId="10" fillId="0" borderId="0" xfId="0" applyFont="1" applyFill="1" applyBorder="1" applyProtection="1"/>
    <xf numFmtId="0" fontId="9" fillId="11" borderId="18" xfId="0" applyFont="1" applyFill="1" applyBorder="1" applyAlignment="1">
      <alignment horizontal="center" vertical="center" wrapText="1"/>
    </xf>
    <xf numFmtId="0" fontId="9" fillId="11" borderId="18" xfId="0" applyFont="1" applyFill="1" applyBorder="1" applyAlignment="1">
      <alignment vertical="center" wrapText="1"/>
    </xf>
    <xf numFmtId="4" fontId="9" fillId="11" borderId="18" xfId="0" applyNumberFormat="1" applyFont="1" applyFill="1" applyBorder="1" applyAlignment="1">
      <alignment vertical="center" wrapText="1"/>
    </xf>
    <xf numFmtId="0" fontId="9" fillId="4" borderId="0" xfId="0" applyFont="1" applyFill="1" applyBorder="1" applyAlignment="1">
      <alignment horizontal="justify" vertical="top" wrapText="1"/>
    </xf>
    <xf numFmtId="0" fontId="38" fillId="9" borderId="0" xfId="0" applyFont="1" applyFill="1" applyAlignment="1"/>
    <xf numFmtId="0" fontId="10" fillId="2" borderId="7" xfId="0" applyFont="1" applyFill="1" applyBorder="1" applyAlignment="1" applyProtection="1">
      <alignment horizontal="left"/>
      <protection locked="0"/>
    </xf>
    <xf numFmtId="0" fontId="38" fillId="41" borderId="18" xfId="0" applyFont="1" applyFill="1" applyBorder="1" applyAlignment="1" applyProtection="1">
      <alignment horizontal="left" vertical="center" wrapText="1"/>
      <protection locked="0"/>
    </xf>
    <xf numFmtId="0" fontId="38" fillId="9" borderId="18" xfId="0" applyFont="1" applyFill="1" applyBorder="1" applyAlignment="1" applyProtection="1">
      <alignment horizontal="left" vertical="center" wrapText="1"/>
      <protection locked="0"/>
    </xf>
    <xf numFmtId="0" fontId="38" fillId="9" borderId="18" xfId="0" applyFont="1" applyFill="1" applyBorder="1" applyAlignment="1" applyProtection="1">
      <alignment horizontal="left" vertical="top" wrapText="1"/>
      <protection locked="0"/>
    </xf>
    <xf numFmtId="0" fontId="38" fillId="41" borderId="18" xfId="0" applyFont="1" applyFill="1" applyBorder="1" applyAlignment="1" applyProtection="1">
      <alignment horizontal="left" vertical="top" wrapText="1"/>
      <protection locked="0"/>
    </xf>
    <xf numFmtId="0" fontId="38" fillId="41" borderId="18" xfId="0" applyFont="1" applyFill="1" applyBorder="1" applyAlignment="1" applyProtection="1">
      <alignment wrapText="1"/>
      <protection locked="0"/>
    </xf>
    <xf numFmtId="0" fontId="38" fillId="31" borderId="18" xfId="0" applyFont="1" applyFill="1" applyBorder="1" applyAlignment="1" applyProtection="1">
      <alignment horizontal="left" vertical="top" wrapText="1"/>
      <protection locked="0"/>
    </xf>
    <xf numFmtId="0" fontId="38" fillId="42" borderId="18" xfId="0" applyFont="1" applyFill="1" applyBorder="1" applyAlignment="1" applyProtection="1">
      <alignment horizontal="left" vertical="center" wrapText="1"/>
      <protection locked="0"/>
    </xf>
    <xf numFmtId="0" fontId="38" fillId="42" borderId="18" xfId="0" applyFont="1" applyFill="1" applyBorder="1" applyAlignment="1" applyProtection="1">
      <alignment horizontal="left" vertical="top" wrapText="1"/>
      <protection locked="0"/>
    </xf>
    <xf numFmtId="0" fontId="38" fillId="31" borderId="18" xfId="0" applyFont="1" applyFill="1" applyBorder="1" applyAlignment="1" applyProtection="1">
      <alignment horizontal="left" vertical="center" wrapText="1"/>
      <protection locked="0"/>
    </xf>
    <xf numFmtId="49" fontId="38" fillId="41" borderId="18" xfId="0" applyNumberFormat="1" applyFont="1" applyFill="1" applyBorder="1" applyAlignment="1" applyProtection="1">
      <alignment horizontal="left" vertical="center" wrapText="1"/>
      <protection locked="0"/>
    </xf>
    <xf numFmtId="49" fontId="38" fillId="41" borderId="18" xfId="0" applyNumberFormat="1" applyFont="1" applyFill="1" applyBorder="1" applyAlignment="1" applyProtection="1">
      <alignment horizontal="left" vertical="top" wrapText="1"/>
      <protection locked="0"/>
    </xf>
    <xf numFmtId="49" fontId="38" fillId="41" borderId="18" xfId="0" applyNumberFormat="1" applyFont="1" applyFill="1" applyBorder="1" applyAlignment="1" applyProtection="1">
      <alignment wrapText="1"/>
      <protection locked="0"/>
    </xf>
    <xf numFmtId="49" fontId="10" fillId="0" borderId="18" xfId="0" applyNumberFormat="1" applyFont="1" applyFill="1" applyBorder="1" applyAlignment="1" applyProtection="1">
      <alignment vertical="top"/>
      <protection locked="0"/>
    </xf>
    <xf numFmtId="49" fontId="10" fillId="41" borderId="18" xfId="0" applyNumberFormat="1" applyFont="1" applyFill="1" applyBorder="1" applyAlignment="1" applyProtection="1">
      <alignment horizontal="left" vertical="center" wrapText="1"/>
      <protection locked="0"/>
    </xf>
    <xf numFmtId="49" fontId="10" fillId="41" borderId="18" xfId="0" applyNumberFormat="1" applyFont="1" applyFill="1" applyBorder="1" applyAlignment="1" applyProtection="1">
      <alignment horizontal="left" vertical="top" wrapText="1"/>
      <protection locked="0"/>
    </xf>
    <xf numFmtId="0" fontId="10" fillId="0" borderId="18" xfId="0" applyNumberFormat="1" applyFont="1" applyFill="1" applyBorder="1" applyAlignment="1" applyProtection="1">
      <alignment vertical="top"/>
    </xf>
    <xf numFmtId="0" fontId="45" fillId="0" borderId="0" xfId="0" applyNumberFormat="1" applyFont="1" applyFill="1"/>
    <xf numFmtId="3" fontId="45" fillId="0" borderId="18" xfId="0" applyNumberFormat="1" applyFont="1" applyFill="1" applyBorder="1" applyAlignment="1" applyProtection="1">
      <alignment horizontal="right" vertical="top"/>
      <protection locked="0"/>
    </xf>
    <xf numFmtId="0" fontId="45" fillId="0" borderId="18" xfId="0" applyFont="1" applyFill="1" applyBorder="1" applyAlignment="1" applyProtection="1">
      <alignment vertical="top"/>
      <protection locked="0"/>
    </xf>
    <xf numFmtId="49" fontId="45" fillId="0" borderId="18" xfId="0" applyNumberFormat="1" applyFont="1" applyFill="1" applyBorder="1" applyAlignment="1" applyProtection="1">
      <alignment vertical="top"/>
      <protection locked="0"/>
    </xf>
    <xf numFmtId="0" fontId="45" fillId="0" borderId="18" xfId="0" applyNumberFormat="1" applyFont="1" applyFill="1" applyBorder="1" applyAlignment="1" applyProtection="1">
      <alignment vertical="top"/>
    </xf>
    <xf numFmtId="4" fontId="45" fillId="0" borderId="18" xfId="0" applyNumberFormat="1" applyFont="1" applyFill="1" applyBorder="1" applyAlignment="1" applyProtection="1">
      <alignment horizontal="right" vertical="top"/>
    </xf>
    <xf numFmtId="3" fontId="10" fillId="2" borderId="7" xfId="0" applyNumberFormat="1"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pplyProtection="1">
      <alignment horizontal="center"/>
      <protection locked="0"/>
    </xf>
    <xf numFmtId="3" fontId="10" fillId="2" borderId="22" xfId="0" applyNumberFormat="1" applyFont="1" applyFill="1" applyBorder="1" applyAlignment="1" applyProtection="1">
      <alignment horizontal="center"/>
      <protection locked="0"/>
    </xf>
    <xf numFmtId="0" fontId="4" fillId="0" borderId="0" xfId="4"/>
    <xf numFmtId="0" fontId="7" fillId="0" borderId="0" xfId="4" applyFont="1"/>
    <xf numFmtId="0" fontId="8" fillId="3" borderId="0" xfId="0" applyFont="1" applyFill="1" applyBorder="1"/>
    <xf numFmtId="0" fontId="9" fillId="4" borderId="0" xfId="0" applyFont="1" applyFill="1" applyBorder="1" applyAlignment="1">
      <alignment horizontal="center"/>
    </xf>
    <xf numFmtId="0" fontId="9" fillId="4" borderId="11" xfId="0" applyFont="1" applyFill="1" applyBorder="1" applyAlignment="1">
      <alignment horizontal="left"/>
    </xf>
    <xf numFmtId="0" fontId="10" fillId="10" borderId="0" xfId="0" applyFont="1" applyFill="1" applyBorder="1" applyProtection="1">
      <protection locked="0"/>
    </xf>
    <xf numFmtId="0" fontId="9" fillId="10" borderId="11" xfId="0" applyFont="1" applyFill="1" applyBorder="1" applyAlignment="1" applyProtection="1">
      <protection locked="0"/>
    </xf>
    <xf numFmtId="0" fontId="9" fillId="10" borderId="0" xfId="0" applyFont="1" applyFill="1" applyBorder="1" applyAlignment="1" applyProtection="1">
      <protection locked="0"/>
    </xf>
    <xf numFmtId="0" fontId="13" fillId="12" borderId="0" xfId="0" applyFont="1" applyFill="1" applyBorder="1" applyAlignment="1" applyProtection="1">
      <protection locked="0"/>
    </xf>
    <xf numFmtId="0" fontId="14" fillId="5" borderId="5" xfId="0" applyFont="1" applyFill="1" applyBorder="1" applyAlignment="1">
      <alignment horizontal="center" vertical="center" wrapText="1"/>
    </xf>
    <xf numFmtId="0" fontId="15" fillId="12" borderId="11" xfId="0" applyFont="1" applyFill="1" applyBorder="1" applyAlignment="1" applyProtection="1">
      <alignment horizontal="left"/>
      <protection locked="0"/>
    </xf>
    <xf numFmtId="0" fontId="16" fillId="12" borderId="0" xfId="0" applyFont="1" applyFill="1" applyBorder="1" applyAlignment="1"/>
    <xf numFmtId="0" fontId="16" fillId="12" borderId="12" xfId="0" applyFont="1" applyFill="1" applyBorder="1" applyAlignment="1"/>
    <xf numFmtId="0" fontId="13" fillId="12" borderId="11" xfId="0" applyFont="1" applyFill="1" applyBorder="1" applyAlignment="1" applyProtection="1">
      <protection locked="0"/>
    </xf>
    <xf numFmtId="0" fontId="13" fillId="12" borderId="12" xfId="0" applyFont="1" applyFill="1" applyBorder="1" applyAlignment="1" applyProtection="1">
      <protection locked="0"/>
    </xf>
    <xf numFmtId="0" fontId="17" fillId="9" borderId="7" xfId="0" applyFont="1" applyFill="1" applyBorder="1" applyAlignment="1" applyProtection="1">
      <alignment vertical="top"/>
    </xf>
    <xf numFmtId="0" fontId="18" fillId="9" borderId="7" xfId="9" applyFont="1" applyFill="1" applyBorder="1" applyAlignment="1" applyProtection="1">
      <alignment vertical="top"/>
    </xf>
    <xf numFmtId="164" fontId="18" fillId="9" borderId="7" xfId="7" applyNumberFormat="1" applyFont="1" applyFill="1" applyBorder="1" applyAlignment="1" applyProtection="1">
      <alignment vertical="top"/>
      <protection locked="0"/>
    </xf>
    <xf numFmtId="0" fontId="19" fillId="9" borderId="7" xfId="9" applyFont="1" applyFill="1" applyBorder="1" applyAlignment="1" applyProtection="1">
      <alignment vertical="top"/>
    </xf>
    <xf numFmtId="0" fontId="18" fillId="9" borderId="7" xfId="9" applyFont="1" applyFill="1" applyBorder="1" applyAlignment="1" applyProtection="1">
      <alignment horizontal="center" vertical="top"/>
    </xf>
    <xf numFmtId="0" fontId="18" fillId="9" borderId="7" xfId="0" applyFont="1" applyFill="1" applyBorder="1" applyAlignment="1" applyProtection="1">
      <alignment vertical="top"/>
    </xf>
    <xf numFmtId="0" fontId="18" fillId="9" borderId="7" xfId="0" applyFont="1" applyFill="1" applyBorder="1" applyAlignment="1" applyProtection="1">
      <alignment vertical="top"/>
      <protection locked="0"/>
    </xf>
    <xf numFmtId="0" fontId="18" fillId="9" borderId="7" xfId="0" applyFont="1" applyFill="1" applyBorder="1" applyAlignment="1" applyProtection="1">
      <alignment vertical="top" wrapText="1"/>
    </xf>
    <xf numFmtId="0" fontId="17" fillId="9" borderId="7" xfId="9" applyFont="1" applyFill="1" applyBorder="1" applyAlignment="1" applyProtection="1">
      <alignment vertical="top"/>
    </xf>
    <xf numFmtId="0" fontId="19" fillId="9" borderId="7" xfId="9" applyFont="1" applyFill="1" applyBorder="1" applyProtection="1"/>
    <xf numFmtId="0" fontId="18" fillId="9" borderId="7" xfId="0" applyFont="1" applyFill="1" applyBorder="1" applyProtection="1"/>
    <xf numFmtId="0" fontId="20" fillId="9" borderId="7" xfId="9" applyFont="1" applyFill="1" applyBorder="1" applyAlignment="1" applyProtection="1">
      <alignment vertical="top"/>
    </xf>
    <xf numFmtId="0" fontId="17" fillId="9" borderId="7" xfId="9" applyFont="1" applyFill="1" applyBorder="1" applyAlignment="1" applyProtection="1">
      <alignment horizontal="center" vertical="top"/>
    </xf>
    <xf numFmtId="164" fontId="17" fillId="9" borderId="7" xfId="7" applyNumberFormat="1" applyFont="1" applyFill="1" applyBorder="1" applyAlignment="1" applyProtection="1">
      <alignment vertical="top"/>
      <protection locked="0"/>
    </xf>
    <xf numFmtId="0" fontId="20" fillId="9" borderId="7" xfId="9" applyFont="1" applyFill="1" applyBorder="1" applyProtection="1"/>
    <xf numFmtId="0" fontId="17" fillId="9" borderId="7" xfId="0" applyFont="1" applyFill="1" applyBorder="1" applyProtection="1"/>
    <xf numFmtId="0" fontId="18" fillId="9" borderId="7" xfId="0" applyFont="1" applyFill="1" applyBorder="1" applyAlignment="1" applyProtection="1">
      <alignment wrapText="1"/>
    </xf>
    <xf numFmtId="0" fontId="18" fillId="9" borderId="7" xfId="9" applyFont="1" applyFill="1" applyBorder="1" applyAlignment="1" applyProtection="1">
      <alignment vertical="top" wrapText="1"/>
    </xf>
    <xf numFmtId="0" fontId="19" fillId="9" borderId="7" xfId="9" applyFont="1" applyFill="1" applyBorder="1" applyAlignment="1" applyProtection="1">
      <alignment horizontal="center" vertical="center"/>
    </xf>
    <xf numFmtId="0" fontId="18" fillId="9" borderId="7" xfId="9" applyFont="1" applyFill="1" applyBorder="1" applyAlignment="1" applyProtection="1">
      <alignment horizontal="center" vertical="center"/>
    </xf>
    <xf numFmtId="0" fontId="17" fillId="9" borderId="7" xfId="9" applyFont="1" applyFill="1" applyBorder="1" applyAlignment="1" applyProtection="1">
      <alignment vertical="top" wrapText="1"/>
    </xf>
    <xf numFmtId="0" fontId="17" fillId="9" borderId="7" xfId="0" applyFont="1" applyFill="1" applyBorder="1" applyAlignment="1" applyProtection="1">
      <alignment vertical="top" wrapText="1"/>
    </xf>
    <xf numFmtId="0" fontId="19" fillId="9" borderId="7" xfId="9" applyFont="1" applyFill="1" applyBorder="1" applyAlignment="1" applyProtection="1">
      <alignment vertical="top"/>
      <protection locked="0"/>
    </xf>
    <xf numFmtId="0" fontId="18" fillId="9" borderId="7" xfId="9" applyFont="1" applyFill="1" applyBorder="1" applyAlignment="1" applyProtection="1">
      <alignment horizontal="center" vertical="top"/>
      <protection locked="0"/>
    </xf>
    <xf numFmtId="0" fontId="18" fillId="9" borderId="7" xfId="0" applyFont="1" applyFill="1" applyBorder="1" applyAlignment="1" applyProtection="1">
      <alignment vertical="top" wrapText="1"/>
      <protection locked="0"/>
    </xf>
    <xf numFmtId="0" fontId="20" fillId="13" borderId="6" xfId="9" applyFont="1" applyFill="1" applyBorder="1" applyAlignment="1" applyProtection="1">
      <alignment vertical="top"/>
    </xf>
    <xf numFmtId="0" fontId="17" fillId="13" borderId="6" xfId="9" applyFont="1" applyFill="1" applyBorder="1" applyAlignment="1" applyProtection="1">
      <alignment horizontal="center" vertical="top"/>
    </xf>
    <xf numFmtId="0" fontId="17" fillId="13" borderId="6" xfId="9" applyFont="1" applyFill="1" applyBorder="1" applyAlignment="1" applyProtection="1">
      <alignment vertical="top"/>
    </xf>
    <xf numFmtId="164" fontId="17" fillId="13" borderId="6" xfId="7" applyNumberFormat="1" applyFont="1" applyFill="1" applyBorder="1" applyAlignment="1" applyProtection="1">
      <alignment vertical="top"/>
      <protection hidden="1"/>
    </xf>
    <xf numFmtId="0" fontId="17" fillId="14" borderId="7" xfId="9" applyFont="1" applyFill="1" applyBorder="1" applyAlignment="1" applyProtection="1">
      <alignment horizontal="center" vertical="top"/>
    </xf>
    <xf numFmtId="164" fontId="17" fillId="14" borderId="7" xfId="7" applyNumberFormat="1" applyFont="1" applyFill="1" applyBorder="1" applyAlignment="1" applyProtection="1">
      <alignment vertical="top"/>
      <protection hidden="1"/>
    </xf>
    <xf numFmtId="0" fontId="20" fillId="14" borderId="7" xfId="9" applyFont="1" applyFill="1" applyBorder="1" applyAlignment="1" applyProtection="1">
      <alignment vertical="top"/>
    </xf>
    <xf numFmtId="0" fontId="17" fillId="14" borderId="7" xfId="0" applyFont="1" applyFill="1" applyBorder="1" applyAlignment="1" applyProtection="1">
      <alignment vertical="top"/>
    </xf>
    <xf numFmtId="0" fontId="20" fillId="15" borderId="7" xfId="9" applyFont="1" applyFill="1" applyBorder="1" applyAlignment="1" applyProtection="1"/>
    <xf numFmtId="0" fontId="17" fillId="15" borderId="7" xfId="9" applyFont="1" applyFill="1" applyBorder="1" applyAlignment="1" applyProtection="1">
      <alignment horizontal="center"/>
    </xf>
    <xf numFmtId="0" fontId="17" fillId="15" borderId="7" xfId="9" applyFont="1" applyFill="1" applyBorder="1" applyAlignment="1" applyProtection="1">
      <alignment horizontal="center" vertical="top"/>
    </xf>
    <xf numFmtId="0" fontId="17" fillId="15" borderId="7" xfId="0" applyFont="1" applyFill="1" applyBorder="1" applyProtection="1"/>
    <xf numFmtId="164" fontId="17" fillId="15" borderId="7" xfId="7" applyNumberFormat="1" applyFont="1" applyFill="1" applyBorder="1" applyAlignment="1" applyProtection="1">
      <alignment vertical="top"/>
      <protection hidden="1"/>
    </xf>
    <xf numFmtId="0" fontId="13" fillId="11" borderId="11" xfId="0" applyFont="1" applyFill="1" applyBorder="1" applyAlignment="1">
      <alignment horizontal="left"/>
    </xf>
    <xf numFmtId="0" fontId="8" fillId="11" borderId="0" xfId="0" applyFont="1" applyFill="1" applyBorder="1"/>
    <xf numFmtId="0" fontId="5" fillId="11" borderId="0" xfId="0" applyFont="1" applyFill="1" applyBorder="1"/>
    <xf numFmtId="0" fontId="5" fillId="11" borderId="0" xfId="4" applyFont="1" applyFill="1" applyBorder="1"/>
    <xf numFmtId="4" fontId="13" fillId="11" borderId="1" xfId="0" applyNumberFormat="1" applyFont="1" applyFill="1" applyBorder="1"/>
    <xf numFmtId="4" fontId="8" fillId="11" borderId="0" xfId="0" applyNumberFormat="1" applyFont="1" applyFill="1" applyBorder="1" applyProtection="1">
      <protection locked="0"/>
    </xf>
    <xf numFmtId="0" fontId="4" fillId="11" borderId="12" xfId="4" applyFont="1" applyFill="1" applyBorder="1"/>
    <xf numFmtId="4" fontId="8" fillId="3" borderId="0" xfId="0" applyNumberFormat="1" applyFont="1" applyFill="1" applyBorder="1" applyProtection="1">
      <protection locked="0"/>
    </xf>
    <xf numFmtId="0" fontId="8" fillId="3" borderId="11" xfId="0" applyFont="1" applyFill="1" applyBorder="1" applyAlignment="1">
      <alignment horizontal="left"/>
    </xf>
    <xf numFmtId="0" fontId="5" fillId="3" borderId="0" xfId="0" applyFont="1" applyFill="1" applyBorder="1"/>
    <xf numFmtId="0" fontId="5" fillId="3" borderId="0" xfId="4" applyFont="1" applyFill="1" applyBorder="1"/>
    <xf numFmtId="0" fontId="4" fillId="3" borderId="12" xfId="4" applyFont="1" applyFill="1" applyBorder="1"/>
    <xf numFmtId="0" fontId="8" fillId="3" borderId="11" xfId="9" applyFont="1" applyFill="1" applyBorder="1" applyAlignment="1">
      <alignment horizontal="left" indent="2"/>
    </xf>
    <xf numFmtId="164" fontId="18" fillId="3" borderId="7" xfId="7" applyNumberFormat="1" applyFont="1" applyFill="1" applyBorder="1" applyAlignment="1" applyProtection="1">
      <alignment horizontal="right" vertical="top"/>
      <protection locked="0"/>
    </xf>
    <xf numFmtId="0" fontId="19" fillId="9" borderId="15" xfId="9" applyFont="1" applyFill="1" applyBorder="1" applyAlignment="1" applyProtection="1">
      <alignment vertical="top"/>
    </xf>
    <xf numFmtId="0" fontId="18" fillId="9" borderId="15" xfId="9" applyFont="1" applyFill="1" applyBorder="1" applyAlignment="1" applyProtection="1">
      <alignment horizontal="center" vertical="top"/>
    </xf>
    <xf numFmtId="0" fontId="18" fillId="9" borderId="15" xfId="0" applyFont="1" applyFill="1" applyBorder="1" applyAlignment="1" applyProtection="1">
      <alignment vertical="top" wrapText="1"/>
    </xf>
    <xf numFmtId="0" fontId="19" fillId="9" borderId="15" xfId="0" applyFont="1" applyFill="1" applyBorder="1" applyProtection="1">
      <protection locked="0"/>
    </xf>
    <xf numFmtId="164" fontId="18" fillId="9" borderId="15" xfId="7" applyNumberFormat="1" applyFont="1" applyFill="1" applyBorder="1" applyAlignment="1" applyProtection="1">
      <alignment vertical="top"/>
      <protection locked="0"/>
    </xf>
    <xf numFmtId="164" fontId="18" fillId="3" borderId="15" xfId="7" applyNumberFormat="1" applyFont="1" applyFill="1" applyBorder="1" applyAlignment="1" applyProtection="1">
      <alignment horizontal="right" vertical="top"/>
      <protection locked="0"/>
    </xf>
    <xf numFmtId="164" fontId="17" fillId="13" borderId="6" xfId="7" applyNumberFormat="1" applyFont="1" applyFill="1" applyBorder="1" applyAlignment="1" applyProtection="1">
      <alignment horizontal="right" vertical="top"/>
      <protection hidden="1"/>
    </xf>
    <xf numFmtId="164" fontId="17" fillId="15" borderId="7" xfId="7" applyNumberFormat="1" applyFont="1" applyFill="1" applyBorder="1" applyAlignment="1" applyProtection="1">
      <alignment horizontal="right" vertical="top"/>
      <protection hidden="1"/>
    </xf>
    <xf numFmtId="164" fontId="17" fillId="14" borderId="7" xfId="7" applyNumberFormat="1" applyFont="1" applyFill="1" applyBorder="1" applyAlignment="1" applyProtection="1">
      <alignment horizontal="right" vertical="top"/>
      <protection hidden="1"/>
    </xf>
    <xf numFmtId="164" fontId="17" fillId="3" borderId="7" xfId="7" applyNumberFormat="1" applyFont="1" applyFill="1" applyBorder="1" applyAlignment="1" applyProtection="1">
      <alignment horizontal="right" vertical="top"/>
      <protection hidden="1"/>
    </xf>
    <xf numFmtId="164" fontId="17" fillId="3" borderId="7" xfId="7" applyNumberFormat="1" applyFont="1" applyFill="1" applyBorder="1" applyAlignment="1" applyProtection="1">
      <alignment horizontal="right" vertical="top"/>
    </xf>
    <xf numFmtId="164" fontId="17" fillId="3" borderId="7" xfId="7" applyNumberFormat="1" applyFont="1" applyFill="1" applyBorder="1" applyAlignment="1" applyProtection="1">
      <alignment horizontal="right" vertical="top"/>
      <protection locked="0"/>
    </xf>
    <xf numFmtId="0" fontId="19" fillId="9" borderId="15" xfId="9" applyFont="1" applyFill="1" applyBorder="1" applyProtection="1"/>
    <xf numFmtId="0" fontId="18" fillId="9" borderId="15" xfId="0" applyFont="1" applyFill="1" applyBorder="1" applyProtection="1"/>
    <xf numFmtId="0" fontId="18" fillId="9" borderId="15" xfId="9" applyFont="1" applyFill="1" applyBorder="1" applyAlignment="1" applyProtection="1">
      <alignment vertical="top"/>
    </xf>
    <xf numFmtId="0" fontId="20" fillId="9" borderId="15" xfId="9" applyFont="1" applyFill="1" applyBorder="1" applyAlignment="1" applyProtection="1">
      <alignment vertical="top"/>
    </xf>
    <xf numFmtId="0" fontId="17" fillId="9" borderId="15" xfId="9" applyFont="1" applyFill="1" applyBorder="1" applyAlignment="1" applyProtection="1">
      <alignment horizontal="center" vertical="top"/>
    </xf>
    <xf numFmtId="0" fontId="17" fillId="9" borderId="15" xfId="0" applyFont="1" applyFill="1" applyBorder="1" applyAlignment="1" applyProtection="1">
      <alignment vertical="top" wrapText="1"/>
    </xf>
    <xf numFmtId="164" fontId="17" fillId="3" borderId="15" xfId="7" applyNumberFormat="1" applyFont="1" applyFill="1" applyBorder="1" applyAlignment="1" applyProtection="1">
      <alignment horizontal="right" vertical="top"/>
    </xf>
    <xf numFmtId="0" fontId="18" fillId="9" borderId="15" xfId="0" applyFont="1" applyFill="1" applyBorder="1" applyAlignment="1" applyProtection="1">
      <alignment vertical="top"/>
    </xf>
    <xf numFmtId="0" fontId="20" fillId="9" borderId="15" xfId="9" applyFont="1" applyFill="1" applyBorder="1" applyProtection="1"/>
    <xf numFmtId="164" fontId="17" fillId="3" borderId="15" xfId="7" applyNumberFormat="1" applyFont="1" applyFill="1" applyBorder="1" applyAlignment="1" applyProtection="1">
      <alignment horizontal="right" vertical="top"/>
      <protection hidden="1"/>
    </xf>
    <xf numFmtId="0" fontId="17" fillId="9" borderId="15" xfId="9" applyFont="1" applyFill="1" applyBorder="1" applyAlignment="1" applyProtection="1">
      <alignment vertical="top"/>
    </xf>
    <xf numFmtId="0" fontId="18" fillId="9" borderId="15" xfId="0" applyFont="1" applyFill="1" applyBorder="1" applyAlignment="1" applyProtection="1">
      <alignment wrapText="1"/>
    </xf>
    <xf numFmtId="0" fontId="17" fillId="9" borderId="15" xfId="0" applyFont="1" applyFill="1" applyBorder="1" applyAlignment="1" applyProtection="1">
      <alignment vertical="top"/>
    </xf>
    <xf numFmtId="0" fontId="0" fillId="9" borderId="0" xfId="0" applyFill="1"/>
    <xf numFmtId="0" fontId="25" fillId="9" borderId="0" xfId="0" applyFont="1" applyFill="1"/>
    <xf numFmtId="4" fontId="8" fillId="3" borderId="0" xfId="0" applyNumberFormat="1" applyFont="1" applyFill="1" applyBorder="1" applyProtection="1"/>
    <xf numFmtId="4" fontId="8" fillId="3" borderId="2" xfId="0" applyNumberFormat="1" applyFont="1" applyFill="1" applyBorder="1" applyProtection="1"/>
    <xf numFmtId="0" fontId="4" fillId="9" borderId="0" xfId="4" applyFill="1"/>
    <xf numFmtId="0" fontId="7" fillId="9" borderId="0" xfId="4" applyFont="1" applyFill="1"/>
    <xf numFmtId="3" fontId="9" fillId="6" borderId="7" xfId="0" applyNumberFormat="1" applyFont="1" applyFill="1" applyBorder="1" applyAlignment="1">
      <alignment horizontal="center"/>
    </xf>
    <xf numFmtId="3" fontId="9" fillId="6" borderId="0" xfId="0" applyNumberFormat="1" applyFont="1" applyFill="1" applyAlignment="1">
      <alignment horizontal="center"/>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lignment horizontal="center"/>
    </xf>
    <xf numFmtId="0" fontId="9" fillId="9" borderId="20" xfId="0" applyFont="1" applyFill="1" applyBorder="1" applyAlignment="1" applyProtection="1">
      <alignment horizontal="center"/>
      <protection locked="0"/>
    </xf>
    <xf numFmtId="0" fontId="1" fillId="0" borderId="0" xfId="10"/>
    <xf numFmtId="0" fontId="35" fillId="9" borderId="0" xfId="10" applyFont="1" applyFill="1"/>
    <xf numFmtId="0" fontId="36" fillId="9" borderId="0" xfId="10" applyFont="1" applyFill="1"/>
    <xf numFmtId="49" fontId="35" fillId="9" borderId="0" xfId="10" applyNumberFormat="1" applyFont="1" applyFill="1"/>
    <xf numFmtId="0" fontId="25" fillId="9" borderId="0" xfId="10" applyFont="1" applyFill="1"/>
    <xf numFmtId="0" fontId="37" fillId="9" borderId="0" xfId="10" applyFont="1" applyFill="1"/>
    <xf numFmtId="0" fontId="28" fillId="9" borderId="0" xfId="10" applyFont="1" applyFill="1"/>
    <xf numFmtId="0" fontId="1" fillId="0" borderId="0" xfId="10" applyFont="1"/>
    <xf numFmtId="164" fontId="17" fillId="14" borderId="7" xfId="7" applyNumberFormat="1" applyFont="1" applyFill="1" applyBorder="1" applyAlignment="1" applyProtection="1">
      <alignment vertical="top"/>
      <protection locked="0"/>
    </xf>
    <xf numFmtId="164" fontId="17" fillId="15" borderId="7" xfId="7" applyNumberFormat="1" applyFont="1" applyFill="1" applyBorder="1" applyAlignment="1" applyProtection="1">
      <alignment vertical="top"/>
      <protection locked="0"/>
    </xf>
    <xf numFmtId="164" fontId="17" fillId="9" borderId="15" xfId="7" applyNumberFormat="1" applyFont="1" applyFill="1" applyBorder="1" applyAlignment="1" applyProtection="1">
      <alignment vertical="top"/>
      <protection locked="0"/>
    </xf>
    <xf numFmtId="0" fontId="28" fillId="9" borderId="0" xfId="0" applyFont="1" applyFill="1"/>
    <xf numFmtId="0" fontId="38" fillId="41" borderId="18" xfId="0" applyFont="1" applyFill="1" applyBorder="1" applyAlignment="1">
      <alignment horizontal="left" vertical="center" wrapText="1"/>
    </xf>
    <xf numFmtId="0" fontId="39" fillId="41" borderId="18" xfId="0" applyFont="1" applyFill="1" applyBorder="1" applyAlignment="1">
      <alignment horizontal="center" vertical="center"/>
    </xf>
    <xf numFmtId="0" fontId="37" fillId="9" borderId="0" xfId="0" applyFont="1" applyFill="1"/>
    <xf numFmtId="0" fontId="35" fillId="9" borderId="0" xfId="0" applyFont="1" applyFill="1"/>
    <xf numFmtId="0" fontId="36" fillId="9" borderId="0" xfId="0" applyFont="1" applyFill="1"/>
    <xf numFmtId="0" fontId="0" fillId="9" borderId="0" xfId="0" applyFill="1" applyBorder="1"/>
    <xf numFmtId="3" fontId="10" fillId="0" borderId="18" xfId="0" applyNumberFormat="1" applyFont="1" applyFill="1" applyBorder="1" applyAlignment="1" applyProtection="1">
      <alignment horizontal="right" vertical="top"/>
      <protection locked="0"/>
    </xf>
    <xf numFmtId="4" fontId="10" fillId="0" borderId="18" xfId="0" applyNumberFormat="1" applyFont="1" applyFill="1" applyBorder="1" applyAlignment="1" applyProtection="1">
      <alignment horizontal="center" vertical="top"/>
      <protection locked="0"/>
    </xf>
    <xf numFmtId="0" fontId="9" fillId="4" borderId="0" xfId="10" applyFont="1" applyFill="1" applyBorder="1" applyAlignment="1">
      <alignment horizontal="left"/>
    </xf>
    <xf numFmtId="0" fontId="42" fillId="9" borderId="0" xfId="10" applyFont="1" applyFill="1"/>
    <xf numFmtId="0" fontId="42" fillId="9" borderId="0" xfId="0" applyFont="1" applyFill="1"/>
    <xf numFmtId="0" fontId="43" fillId="9" borderId="0" xfId="0" applyFont="1" applyFill="1"/>
    <xf numFmtId="0" fontId="9" fillId="11" borderId="18" xfId="0" applyFont="1" applyFill="1" applyBorder="1" applyAlignment="1">
      <alignment horizontal="center" vertical="center" wrapText="1"/>
    </xf>
    <xf numFmtId="0" fontId="9" fillId="8" borderId="0" xfId="10" applyFont="1" applyFill="1" applyBorder="1" applyAlignment="1">
      <alignment horizontal="left"/>
    </xf>
    <xf numFmtId="0" fontId="36" fillId="9" borderId="0" xfId="0" applyFont="1" applyFill="1" applyBorder="1"/>
    <xf numFmtId="0" fontId="10" fillId="9" borderId="0" xfId="0" applyFont="1" applyFill="1" applyBorder="1"/>
    <xf numFmtId="0" fontId="10" fillId="9" borderId="0" xfId="0" applyFont="1" applyFill="1"/>
    <xf numFmtId="0" fontId="38" fillId="41" borderId="18" xfId="0" applyFont="1" applyFill="1" applyBorder="1" applyAlignment="1" applyProtection="1">
      <alignment horizontal="left" vertical="center" wrapText="1"/>
      <protection locked="0"/>
    </xf>
    <xf numFmtId="0" fontId="38" fillId="41" borderId="18" xfId="0" applyFont="1" applyFill="1" applyBorder="1" applyProtection="1">
      <protection locked="0"/>
    </xf>
    <xf numFmtId="0" fontId="38" fillId="9" borderId="18" xfId="0" applyFont="1" applyFill="1" applyBorder="1" applyProtection="1">
      <protection locked="0"/>
    </xf>
    <xf numFmtId="0" fontId="27" fillId="0" borderId="18" xfId="0" applyFont="1" applyBorder="1" applyProtection="1"/>
    <xf numFmtId="0" fontId="40" fillId="0" borderId="18" xfId="0" applyFont="1" applyBorder="1" applyProtection="1"/>
    <xf numFmtId="0" fontId="40" fillId="0" borderId="18" xfId="0" applyFont="1" applyBorder="1" applyAlignment="1" applyProtection="1">
      <alignment horizontal="center" vertical="center"/>
    </xf>
    <xf numFmtId="0" fontId="38" fillId="41" borderId="18" xfId="0" applyFont="1" applyFill="1" applyBorder="1" applyAlignment="1" applyProtection="1">
      <alignment horizontal="center" vertical="center"/>
      <protection locked="0"/>
    </xf>
    <xf numFmtId="0" fontId="38" fillId="9" borderId="18" xfId="0" applyFont="1" applyFill="1" applyBorder="1" applyAlignment="1" applyProtection="1">
      <alignment horizontal="left" vertical="center" wrapText="1"/>
      <protection locked="0"/>
    </xf>
    <xf numFmtId="0" fontId="38" fillId="9" borderId="18" xfId="0" applyFont="1" applyFill="1" applyBorder="1" applyAlignment="1" applyProtection="1">
      <alignment horizontal="center" vertical="center"/>
      <protection locked="0"/>
    </xf>
    <xf numFmtId="0" fontId="38" fillId="9" borderId="18" xfId="0" applyFont="1" applyFill="1" applyBorder="1" applyAlignment="1" applyProtection="1">
      <alignment horizontal="left" vertical="top" wrapText="1"/>
      <protection locked="0"/>
    </xf>
    <xf numFmtId="0" fontId="38" fillId="41" borderId="18" xfId="0" applyFont="1" applyFill="1" applyBorder="1" applyAlignment="1" applyProtection="1">
      <alignment horizontal="left" vertical="top" wrapText="1"/>
      <protection locked="0"/>
    </xf>
    <xf numFmtId="0" fontId="28" fillId="9" borderId="0" xfId="10" applyFont="1" applyFill="1" applyBorder="1"/>
    <xf numFmtId="0" fontId="24" fillId="0" borderId="0" xfId="0" applyFont="1" applyBorder="1"/>
    <xf numFmtId="0" fontId="25" fillId="9" borderId="0" xfId="0" applyFont="1" applyFill="1" applyBorder="1"/>
    <xf numFmtId="0" fontId="38" fillId="0" borderId="18" xfId="0" applyFont="1" applyFill="1" applyBorder="1" applyAlignment="1" applyProtection="1">
      <alignment horizontal="left" vertical="center" wrapText="1"/>
      <protection locked="0"/>
    </xf>
    <xf numFmtId="0" fontId="38" fillId="41" borderId="18" xfId="0" applyFont="1" applyFill="1" applyBorder="1" applyAlignment="1" applyProtection="1">
      <alignment wrapText="1"/>
      <protection locked="0"/>
    </xf>
    <xf numFmtId="0" fontId="38" fillId="9" borderId="18" xfId="0" applyFont="1" applyFill="1" applyBorder="1" applyAlignment="1" applyProtection="1">
      <alignment horizontal="center" vertical="top"/>
      <protection locked="0"/>
    </xf>
    <xf numFmtId="0" fontId="39" fillId="41" borderId="18" xfId="0" applyFont="1" applyFill="1" applyBorder="1" applyAlignment="1">
      <alignment horizontal="center" vertical="top"/>
    </xf>
    <xf numFmtId="0" fontId="38" fillId="41" borderId="18" xfId="0" applyFont="1" applyFill="1" applyBorder="1" applyAlignment="1" applyProtection="1">
      <alignment vertical="top"/>
      <protection locked="0"/>
    </xf>
    <xf numFmtId="0" fontId="38" fillId="41" borderId="18" xfId="0" applyFont="1" applyFill="1" applyBorder="1" applyAlignment="1" applyProtection="1">
      <alignment horizontal="center" vertical="top"/>
      <protection locked="0"/>
    </xf>
    <xf numFmtId="0" fontId="38" fillId="9" borderId="18" xfId="0" applyFont="1" applyFill="1" applyBorder="1" applyAlignment="1" applyProtection="1">
      <alignment vertical="top"/>
      <protection locked="0"/>
    </xf>
    <xf numFmtId="0" fontId="38" fillId="9" borderId="18" xfId="0" applyFont="1" applyFill="1" applyBorder="1" applyAlignment="1" applyProtection="1">
      <alignment vertical="top" wrapText="1"/>
      <protection locked="0"/>
    </xf>
    <xf numFmtId="0" fontId="38" fillId="0" borderId="18" xfId="0" applyFont="1" applyFill="1" applyBorder="1" applyAlignment="1" applyProtection="1">
      <alignment horizontal="left" vertical="top" wrapText="1"/>
      <protection locked="0"/>
    </xf>
    <xf numFmtId="0" fontId="43" fillId="9" borderId="0" xfId="0" applyFont="1" applyFill="1" applyAlignment="1">
      <alignment vertical="top"/>
    </xf>
    <xf numFmtId="0" fontId="10" fillId="9" borderId="0" xfId="0" applyFont="1" applyFill="1" applyAlignment="1">
      <alignment vertical="top"/>
    </xf>
    <xf numFmtId="0" fontId="25" fillId="9" borderId="0" xfId="0" applyFont="1" applyFill="1" applyAlignment="1">
      <alignment vertical="top"/>
    </xf>
    <xf numFmtId="0" fontId="36" fillId="9" borderId="18" xfId="10" applyFont="1" applyFill="1" applyBorder="1" applyProtection="1">
      <protection locked="0"/>
    </xf>
    <xf numFmtId="0" fontId="25" fillId="9" borderId="18" xfId="0" applyFont="1" applyFill="1" applyBorder="1" applyProtection="1">
      <protection locked="0"/>
    </xf>
    <xf numFmtId="0" fontId="40" fillId="0" borderId="18" xfId="0" applyFont="1" applyBorder="1" applyAlignment="1" applyProtection="1">
      <alignment horizontal="left" vertical="center"/>
      <protection locked="0"/>
    </xf>
    <xf numFmtId="0" fontId="27" fillId="0" borderId="18" xfId="0" applyFont="1" applyBorder="1" applyProtection="1">
      <protection locked="0"/>
    </xf>
    <xf numFmtId="0" fontId="1" fillId="0" borderId="18" xfId="10" applyFont="1" applyBorder="1" applyProtection="1">
      <protection locked="0"/>
    </xf>
    <xf numFmtId="0" fontId="38" fillId="9" borderId="0" xfId="0" applyFont="1" applyFill="1" applyAlignment="1">
      <alignment horizontal="center"/>
    </xf>
    <xf numFmtId="0" fontId="38" fillId="9" borderId="18" xfId="0" applyFont="1" applyFill="1" applyBorder="1" applyAlignment="1" applyProtection="1">
      <alignment wrapText="1"/>
      <protection locked="0"/>
    </xf>
    <xf numFmtId="0" fontId="42" fillId="9" borderId="0" xfId="10" applyFont="1" applyFill="1" applyBorder="1"/>
    <xf numFmtId="0" fontId="36" fillId="9" borderId="0" xfId="10" applyFont="1" applyFill="1" applyBorder="1"/>
    <xf numFmtId="0" fontId="1" fillId="0" borderId="0" xfId="10" applyBorder="1"/>
    <xf numFmtId="0" fontId="38" fillId="41" borderId="18" xfId="0" applyFont="1" applyFill="1" applyBorder="1" applyAlignment="1" applyProtection="1">
      <alignment vertical="top" wrapText="1"/>
      <protection locked="0"/>
    </xf>
    <xf numFmtId="0" fontId="43" fillId="9" borderId="0" xfId="0" applyFont="1" applyFill="1" applyAlignment="1">
      <alignment wrapText="1"/>
    </xf>
    <xf numFmtId="0" fontId="38" fillId="9" borderId="18" xfId="0" applyFont="1" applyFill="1" applyBorder="1" applyAlignment="1" applyProtection="1">
      <alignment horizontal="center" vertical="center" wrapText="1"/>
      <protection locked="0"/>
    </xf>
    <xf numFmtId="0" fontId="43" fillId="9" borderId="0" xfId="0" applyFont="1" applyFill="1" applyAlignment="1">
      <alignment horizontal="center" vertical="center" wrapText="1"/>
    </xf>
    <xf numFmtId="0" fontId="38" fillId="41" borderId="18" xfId="0" applyFont="1" applyFill="1" applyBorder="1" applyAlignment="1" applyProtection="1">
      <alignment horizontal="center" vertical="center" wrapText="1"/>
      <protection locked="0"/>
    </xf>
    <xf numFmtId="0" fontId="38" fillId="41" borderId="18" xfId="0" applyFont="1" applyFill="1" applyBorder="1" applyAlignment="1" applyProtection="1">
      <alignment vertical="center" wrapText="1"/>
      <protection locked="0"/>
    </xf>
    <xf numFmtId="0" fontId="43" fillId="9" borderId="0" xfId="0" applyFont="1" applyFill="1" applyAlignment="1">
      <alignment vertical="center" wrapText="1"/>
    </xf>
    <xf numFmtId="0" fontId="10" fillId="9" borderId="0" xfId="0" applyFont="1" applyFill="1" applyAlignment="1">
      <alignment wrapText="1"/>
    </xf>
    <xf numFmtId="0" fontId="38" fillId="9" borderId="28" xfId="0" applyFont="1" applyFill="1" applyBorder="1" applyAlignment="1" applyProtection="1">
      <alignment vertical="top" wrapText="1"/>
      <protection locked="0"/>
    </xf>
    <xf numFmtId="0" fontId="38" fillId="9" borderId="0" xfId="0" applyFont="1" applyFill="1" applyBorder="1" applyAlignment="1" applyProtection="1">
      <alignment vertical="top" wrapText="1"/>
      <protection locked="0"/>
    </xf>
    <xf numFmtId="0" fontId="10" fillId="9" borderId="0" xfId="0" applyNumberFormat="1" applyFont="1" applyFill="1"/>
    <xf numFmtId="0" fontId="10" fillId="9" borderId="18" xfId="0" applyFont="1" applyFill="1" applyBorder="1" applyAlignment="1" applyProtection="1">
      <alignment vertical="top"/>
      <protection locked="0"/>
    </xf>
    <xf numFmtId="3" fontId="10" fillId="9" borderId="18" xfId="0" applyNumberFormat="1" applyFont="1" applyFill="1" applyBorder="1" applyAlignment="1" applyProtection="1">
      <alignment horizontal="right" vertical="top"/>
      <protection locked="0"/>
    </xf>
    <xf numFmtId="4" fontId="10" fillId="9" borderId="18" xfId="0" applyNumberFormat="1" applyFont="1" applyFill="1" applyBorder="1" applyAlignment="1" applyProtection="1">
      <alignment vertical="top"/>
    </xf>
    <xf numFmtId="4" fontId="10" fillId="9" borderId="18" xfId="0" applyNumberFormat="1" applyFont="1" applyFill="1" applyBorder="1" applyAlignment="1" applyProtection="1">
      <alignment horizontal="right" vertical="top"/>
    </xf>
    <xf numFmtId="3" fontId="10" fillId="3" borderId="7" xfId="0" applyNumberFormat="1" applyFont="1" applyFill="1" applyBorder="1" applyAlignment="1">
      <alignment horizontal="center"/>
    </xf>
    <xf numFmtId="3" fontId="10" fillId="7" borderId="8" xfId="0" applyNumberFormat="1" applyFont="1" applyFill="1" applyBorder="1"/>
    <xf numFmtId="3" fontId="9" fillId="8" borderId="19" xfId="0" applyNumberFormat="1" applyFont="1" applyFill="1" applyBorder="1" applyAlignment="1" applyProtection="1">
      <alignment horizontal="center" vertical="center" wrapText="1"/>
      <protection locked="0"/>
    </xf>
    <xf numFmtId="3" fontId="9" fillId="9" borderId="20" xfId="0" applyNumberFormat="1" applyFont="1" applyFill="1" applyBorder="1" applyAlignment="1" applyProtection="1">
      <alignment horizontal="center"/>
      <protection locked="0"/>
    </xf>
    <xf numFmtId="3" fontId="10" fillId="9" borderId="20" xfId="0" applyNumberFormat="1" applyFont="1" applyFill="1" applyBorder="1" applyAlignment="1" applyProtection="1">
      <alignment horizontal="center"/>
      <protection locked="0"/>
    </xf>
    <xf numFmtId="0" fontId="19" fillId="9" borderId="7" xfId="0" applyFont="1" applyFill="1" applyBorder="1" applyProtection="1">
      <protection locked="0"/>
    </xf>
    <xf numFmtId="0" fontId="18" fillId="9" borderId="0" xfId="0" applyFont="1" applyFill="1" applyBorder="1" applyAlignment="1" applyProtection="1">
      <alignment vertical="top" wrapText="1"/>
    </xf>
    <xf numFmtId="0" fontId="19" fillId="9" borderId="15" xfId="0" applyFont="1" applyFill="1" applyBorder="1" applyAlignment="1" applyProtection="1">
      <alignment horizontal="center"/>
      <protection locked="0"/>
    </xf>
    <xf numFmtId="0" fontId="20" fillId="13" borderId="6" xfId="2" applyFont="1" applyFill="1" applyBorder="1" applyAlignment="1" applyProtection="1">
      <alignment vertical="top"/>
    </xf>
    <xf numFmtId="0" fontId="17" fillId="13" borderId="6" xfId="2" applyFont="1" applyFill="1" applyBorder="1" applyAlignment="1" applyProtection="1">
      <alignment horizontal="center" vertical="top"/>
    </xf>
    <xf numFmtId="0" fontId="17" fillId="13" borderId="6" xfId="2" applyFont="1" applyFill="1" applyBorder="1" applyAlignment="1" applyProtection="1">
      <alignment vertical="top"/>
    </xf>
    <xf numFmtId="164" fontId="17" fillId="13" borderId="6" xfId="1" applyNumberFormat="1" applyFont="1" applyFill="1" applyBorder="1" applyAlignment="1" applyProtection="1">
      <alignment vertical="top"/>
      <protection hidden="1"/>
    </xf>
    <xf numFmtId="164" fontId="17" fillId="13" borderId="6" xfId="1" applyNumberFormat="1" applyFont="1" applyFill="1" applyBorder="1" applyAlignment="1" applyProtection="1">
      <alignment horizontal="right" vertical="top"/>
      <protection hidden="1"/>
    </xf>
    <xf numFmtId="0" fontId="20" fillId="15" borderId="7" xfId="2" applyFont="1" applyFill="1" applyBorder="1" applyAlignment="1" applyProtection="1"/>
    <xf numFmtId="0" fontId="17" fillId="15" borderId="7" xfId="2" applyFont="1" applyFill="1" applyBorder="1" applyAlignment="1" applyProtection="1">
      <alignment horizontal="center"/>
    </xf>
    <xf numFmtId="0" fontId="17" fillId="15" borderId="7" xfId="2" applyFont="1" applyFill="1" applyBorder="1" applyAlignment="1" applyProtection="1">
      <alignment horizontal="center" vertical="top"/>
    </xf>
    <xf numFmtId="164" fontId="17" fillId="15" borderId="7" xfId="1" applyNumberFormat="1" applyFont="1" applyFill="1" applyBorder="1" applyAlignment="1" applyProtection="1">
      <alignment vertical="top"/>
      <protection hidden="1"/>
    </xf>
    <xf numFmtId="164" fontId="17" fillId="15" borderId="7" xfId="1" applyNumberFormat="1" applyFont="1" applyFill="1" applyBorder="1" applyAlignment="1" applyProtection="1">
      <alignment horizontal="right" vertical="top"/>
      <protection hidden="1"/>
    </xf>
    <xf numFmtId="0" fontId="20" fillId="14" borderId="7" xfId="2" applyFont="1" applyFill="1" applyBorder="1" applyAlignment="1" applyProtection="1">
      <alignment vertical="top"/>
    </xf>
    <xf numFmtId="0" fontId="17" fillId="14" borderId="7" xfId="2" applyFont="1" applyFill="1" applyBorder="1" applyAlignment="1" applyProtection="1">
      <alignment horizontal="center" vertical="top"/>
    </xf>
    <xf numFmtId="164" fontId="17" fillId="14" borderId="7" xfId="1" applyNumberFormat="1" applyFont="1" applyFill="1" applyBorder="1" applyAlignment="1" applyProtection="1">
      <alignment vertical="top"/>
      <protection hidden="1"/>
    </xf>
    <xf numFmtId="164" fontId="17" fillId="14" borderId="7" xfId="1" applyNumberFormat="1" applyFont="1" applyFill="1" applyBorder="1" applyAlignment="1" applyProtection="1">
      <alignment horizontal="right" vertical="top"/>
      <protection hidden="1"/>
    </xf>
    <xf numFmtId="0" fontId="20" fillId="9" borderId="7" xfId="2" applyFont="1" applyFill="1" applyBorder="1" applyAlignment="1" applyProtection="1">
      <alignment vertical="top"/>
    </xf>
    <xf numFmtId="0" fontId="17" fillId="9" borderId="7" xfId="2" applyFont="1" applyFill="1" applyBorder="1" applyAlignment="1" applyProtection="1">
      <alignment horizontal="center" vertical="top"/>
    </xf>
    <xf numFmtId="164" fontId="17" fillId="9" borderId="7" xfId="1" applyNumberFormat="1" applyFont="1" applyFill="1" applyBorder="1" applyAlignment="1" applyProtection="1">
      <alignment vertical="top"/>
      <protection hidden="1"/>
    </xf>
    <xf numFmtId="164" fontId="17" fillId="3" borderId="7" xfId="1" applyNumberFormat="1" applyFont="1" applyFill="1" applyBorder="1" applyAlignment="1" applyProtection="1">
      <alignment horizontal="right" vertical="top"/>
      <protection hidden="1"/>
    </xf>
    <xf numFmtId="0" fontId="19" fillId="9" borderId="7" xfId="2" applyFont="1" applyFill="1" applyBorder="1" applyAlignment="1" applyProtection="1">
      <alignment vertical="top"/>
    </xf>
    <xf numFmtId="0" fontId="18" fillId="9" borderId="7" xfId="2" applyFont="1" applyFill="1" applyBorder="1" applyAlignment="1" applyProtection="1">
      <alignment horizontal="center" vertical="top"/>
    </xf>
    <xf numFmtId="0" fontId="18" fillId="9" borderId="7" xfId="2" applyFont="1" applyFill="1" applyBorder="1" applyAlignment="1" applyProtection="1">
      <alignment vertical="top"/>
    </xf>
    <xf numFmtId="164" fontId="18" fillId="9" borderId="7" xfId="1" applyNumberFormat="1" applyFont="1" applyFill="1" applyBorder="1" applyAlignment="1" applyProtection="1">
      <alignment vertical="top"/>
      <protection locked="0"/>
    </xf>
    <xf numFmtId="164" fontId="18" fillId="3" borderId="7" xfId="1" applyNumberFormat="1" applyFont="1" applyFill="1" applyBorder="1" applyAlignment="1" applyProtection="1">
      <alignment horizontal="right" vertical="top"/>
      <protection locked="0"/>
    </xf>
    <xf numFmtId="0" fontId="17" fillId="9" borderId="7" xfId="2" applyFont="1" applyFill="1" applyBorder="1" applyAlignment="1" applyProtection="1">
      <alignment vertical="top"/>
    </xf>
    <xf numFmtId="0" fontId="19" fillId="9" borderId="7" xfId="2" applyFont="1" applyFill="1" applyBorder="1" applyProtection="1"/>
    <xf numFmtId="0" fontId="20" fillId="9" borderId="15" xfId="2" applyFont="1" applyFill="1" applyBorder="1" applyAlignment="1" applyProtection="1">
      <alignment vertical="top"/>
    </xf>
    <xf numFmtId="0" fontId="17" fillId="9" borderId="15" xfId="2" applyFont="1" applyFill="1" applyBorder="1" applyAlignment="1" applyProtection="1">
      <alignment horizontal="center" vertical="top"/>
    </xf>
    <xf numFmtId="164" fontId="17" fillId="9" borderId="15" xfId="1" applyNumberFormat="1" applyFont="1" applyFill="1" applyBorder="1" applyAlignment="1" applyProtection="1">
      <alignment vertical="top"/>
      <protection hidden="1"/>
    </xf>
    <xf numFmtId="164" fontId="17" fillId="3" borderId="15" xfId="1" applyNumberFormat="1" applyFont="1" applyFill="1" applyBorder="1" applyAlignment="1" applyProtection="1">
      <alignment horizontal="right" vertical="top"/>
      <protection hidden="1"/>
    </xf>
    <xf numFmtId="164" fontId="17" fillId="9" borderId="7" xfId="1" applyNumberFormat="1" applyFont="1" applyFill="1" applyBorder="1" applyAlignment="1" applyProtection="1">
      <alignment vertical="top"/>
      <protection locked="0"/>
    </xf>
    <xf numFmtId="0" fontId="20" fillId="9" borderId="7" xfId="2" applyFont="1" applyFill="1" applyBorder="1" applyProtection="1"/>
    <xf numFmtId="164" fontId="17" fillId="9" borderId="7" xfId="1" applyNumberFormat="1" applyFont="1" applyFill="1" applyBorder="1" applyAlignment="1" applyProtection="1">
      <alignment vertical="top"/>
    </xf>
    <xf numFmtId="164" fontId="17" fillId="3" borderId="7" xfId="1" applyNumberFormat="1" applyFont="1" applyFill="1" applyBorder="1" applyAlignment="1" applyProtection="1">
      <alignment horizontal="right" vertical="top"/>
    </xf>
    <xf numFmtId="0" fontId="19" fillId="9" borderId="15" xfId="2" applyFont="1" applyFill="1" applyBorder="1" applyAlignment="1" applyProtection="1">
      <alignment vertical="top"/>
    </xf>
    <xf numFmtId="0" fontId="18" fillId="9" borderId="15" xfId="2" applyFont="1" applyFill="1" applyBorder="1" applyAlignment="1" applyProtection="1">
      <alignment horizontal="center" vertical="top"/>
    </xf>
    <xf numFmtId="164" fontId="18" fillId="9" borderId="15" xfId="1" applyNumberFormat="1" applyFont="1" applyFill="1" applyBorder="1" applyAlignment="1" applyProtection="1">
      <alignment vertical="top"/>
      <protection locked="0"/>
    </xf>
    <xf numFmtId="164" fontId="18" fillId="3" borderId="15" xfId="1" applyNumberFormat="1" applyFont="1" applyFill="1" applyBorder="1" applyAlignment="1" applyProtection="1">
      <alignment horizontal="right" vertical="top"/>
      <protection locked="0"/>
    </xf>
    <xf numFmtId="0" fontId="18" fillId="9" borderId="7" xfId="2" applyFont="1" applyFill="1" applyBorder="1" applyAlignment="1" applyProtection="1">
      <alignment vertical="top" wrapText="1"/>
    </xf>
    <xf numFmtId="0" fontId="19" fillId="9" borderId="7" xfId="2" applyFont="1" applyFill="1" applyBorder="1" applyAlignment="1" applyProtection="1">
      <alignment horizontal="center" vertical="center"/>
    </xf>
    <xf numFmtId="0" fontId="18" fillId="9" borderId="7" xfId="2" applyFont="1" applyFill="1" applyBorder="1" applyAlignment="1" applyProtection="1">
      <alignment horizontal="center" vertical="center"/>
    </xf>
    <xf numFmtId="0" fontId="17" fillId="9" borderId="7" xfId="2" applyFont="1" applyFill="1" applyBorder="1" applyAlignment="1" applyProtection="1">
      <alignment vertical="top" wrapText="1"/>
    </xf>
    <xf numFmtId="0" fontId="19" fillId="9" borderId="7" xfId="2" applyFont="1" applyFill="1" applyBorder="1" applyAlignment="1" applyProtection="1">
      <alignment vertical="top"/>
      <protection locked="0"/>
    </xf>
    <xf numFmtId="0" fontId="18" fillId="9" borderId="7" xfId="2" applyFont="1" applyFill="1" applyBorder="1" applyAlignment="1" applyProtection="1">
      <alignment horizontal="center" vertical="top"/>
      <protection locked="0"/>
    </xf>
    <xf numFmtId="164" fontId="17" fillId="3" borderId="7" xfId="1" applyNumberFormat="1" applyFont="1" applyFill="1" applyBorder="1" applyAlignment="1" applyProtection="1">
      <alignment horizontal="right" vertical="top"/>
      <protection locked="0"/>
    </xf>
    <xf numFmtId="0" fontId="25" fillId="9" borderId="18" xfId="0" applyFont="1" applyFill="1" applyBorder="1"/>
    <xf numFmtId="0" fontId="9" fillId="11" borderId="1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0" borderId="0" xfId="0" applyFont="1" applyFill="1" applyBorder="1" applyAlignment="1" applyProtection="1">
      <alignment horizontal="center"/>
      <protection locked="0"/>
    </xf>
    <xf numFmtId="0" fontId="9" fillId="10" borderId="3"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9" fillId="11" borderId="13"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13" xfId="0" applyFont="1" applyFill="1" applyBorder="1" applyAlignment="1">
      <alignment horizontal="center"/>
    </xf>
    <xf numFmtId="0" fontId="9" fillId="8" borderId="0" xfId="10" applyFont="1" applyFill="1" applyBorder="1" applyAlignment="1" applyProtection="1">
      <alignment horizontal="center"/>
    </xf>
    <xf numFmtId="0" fontId="17" fillId="0" borderId="0" xfId="10" applyFont="1" applyFill="1" applyBorder="1" applyAlignment="1">
      <alignment horizontal="center"/>
    </xf>
    <xf numFmtId="0" fontId="44" fillId="0" borderId="0" xfId="10" applyFont="1" applyFill="1" applyBorder="1" applyAlignment="1">
      <alignment horizontal="center"/>
    </xf>
    <xf numFmtId="0" fontId="30" fillId="0" borderId="0" xfId="10" applyFont="1" applyFill="1" applyBorder="1" applyAlignment="1">
      <alignment horizontal="center"/>
    </xf>
    <xf numFmtId="0" fontId="9" fillId="0" borderId="0" xfId="10" applyFont="1" applyFill="1" applyBorder="1" applyAlignment="1">
      <alignment horizontal="center"/>
    </xf>
    <xf numFmtId="0" fontId="9" fillId="4" borderId="0" xfId="10" applyFont="1" applyFill="1" applyBorder="1" applyAlignment="1">
      <alignment horizontal="center"/>
    </xf>
    <xf numFmtId="0" fontId="9" fillId="4" borderId="2" xfId="0" applyFont="1" applyFill="1" applyBorder="1" applyAlignment="1">
      <alignment horizontal="left" vertical="top" wrapText="1"/>
    </xf>
    <xf numFmtId="0" fontId="29" fillId="9" borderId="0" xfId="6" applyFont="1" applyFill="1" applyBorder="1" applyAlignment="1">
      <alignment horizontal="center"/>
    </xf>
    <xf numFmtId="0" fontId="30" fillId="9" borderId="0" xfId="6" applyFont="1" applyFill="1" applyBorder="1" applyAlignment="1">
      <alignment horizontal="center"/>
    </xf>
    <xf numFmtId="0" fontId="9" fillId="9" borderId="0" xfId="6" applyFont="1" applyFill="1" applyBorder="1" applyAlignment="1">
      <alignment horizontal="center"/>
    </xf>
    <xf numFmtId="0" fontId="9" fillId="10" borderId="14" xfId="0" applyFont="1" applyFill="1" applyBorder="1" applyAlignment="1" applyProtection="1">
      <alignment horizontal="left"/>
    </xf>
    <xf numFmtId="0" fontId="17" fillId="0" borderId="4" xfId="0" applyFont="1" applyFill="1" applyBorder="1" applyAlignment="1">
      <alignment horizontal="center"/>
    </xf>
    <xf numFmtId="0" fontId="17" fillId="0" borderId="0" xfId="0" applyFont="1" applyFill="1" applyBorder="1" applyAlignment="1">
      <alignment horizontal="center"/>
    </xf>
    <xf numFmtId="0" fontId="29" fillId="0" borderId="4" xfId="0" applyFont="1" applyFill="1" applyBorder="1" applyAlignment="1">
      <alignment horizontal="center"/>
    </xf>
    <xf numFmtId="0" fontId="29" fillId="0" borderId="0" xfId="0" applyFont="1" applyFill="1" applyBorder="1" applyAlignment="1">
      <alignment horizontal="center"/>
    </xf>
    <xf numFmtId="0" fontId="30" fillId="0" borderId="4" xfId="0" applyFont="1" applyFill="1" applyBorder="1" applyAlignment="1">
      <alignment horizontal="center"/>
    </xf>
    <xf numFmtId="0" fontId="30" fillId="0" borderId="0" xfId="0" applyFont="1" applyFill="1" applyBorder="1" applyAlignment="1">
      <alignment horizontal="center"/>
    </xf>
    <xf numFmtId="0" fontId="9" fillId="0" borderId="11" xfId="0" applyFont="1" applyFill="1" applyBorder="1" applyAlignment="1">
      <alignment horizontal="center"/>
    </xf>
    <xf numFmtId="0" fontId="9" fillId="0" borderId="0" xfId="0" applyFont="1" applyFill="1" applyBorder="1" applyAlignment="1">
      <alignment horizontal="center"/>
    </xf>
    <xf numFmtId="0" fontId="9" fillId="4" borderId="0" xfId="0" applyFont="1" applyFill="1" applyBorder="1" applyAlignment="1">
      <alignment horizontal="left"/>
    </xf>
    <xf numFmtId="0" fontId="9" fillId="4" borderId="12" xfId="0" applyFont="1" applyFill="1" applyBorder="1" applyAlignment="1">
      <alignment horizontal="left"/>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6"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9" fillId="0" borderId="12" xfId="0" applyFont="1" applyFill="1" applyBorder="1" applyAlignment="1">
      <alignment horizontal="center"/>
    </xf>
    <xf numFmtId="0" fontId="21" fillId="11" borderId="5" xfId="9" applyFont="1" applyFill="1" applyBorder="1" applyAlignment="1">
      <alignment horizontal="center" textRotation="90"/>
    </xf>
    <xf numFmtId="0" fontId="21" fillId="11" borderId="5" xfId="9" applyFont="1" applyFill="1" applyBorder="1" applyAlignment="1">
      <alignment horizontal="center" vertical="center"/>
    </xf>
    <xf numFmtId="0" fontId="14" fillId="11" borderId="5" xfId="0" applyFont="1" applyFill="1" applyBorder="1" applyAlignment="1">
      <alignment horizontal="center" vertical="center" wrapText="1"/>
    </xf>
    <xf numFmtId="0" fontId="21" fillId="11" borderId="6" xfId="9" applyFont="1" applyFill="1" applyBorder="1" applyAlignment="1">
      <alignment horizontal="center" vertical="center" wrapText="1"/>
    </xf>
    <xf numFmtId="0" fontId="21" fillId="11" borderId="13" xfId="9" applyFont="1" applyFill="1" applyBorder="1" applyAlignment="1">
      <alignment horizontal="center" vertical="center" wrapText="1"/>
    </xf>
    <xf numFmtId="0" fontId="9" fillId="10" borderId="0" xfId="0" applyFont="1" applyFill="1" applyBorder="1" applyAlignment="1" applyProtection="1">
      <alignment horizontal="left"/>
    </xf>
    <xf numFmtId="0" fontId="9" fillId="10" borderId="12" xfId="0" applyFont="1" applyFill="1" applyBorder="1" applyAlignment="1" applyProtection="1">
      <alignment horizontal="left"/>
    </xf>
    <xf numFmtId="0" fontId="21" fillId="11" borderId="6" xfId="9" applyFont="1" applyFill="1" applyBorder="1" applyAlignment="1">
      <alignment horizontal="center" vertical="center"/>
    </xf>
    <xf numFmtId="0" fontId="21" fillId="11" borderId="13" xfId="9" applyFont="1" applyFill="1" applyBorder="1" applyAlignment="1">
      <alignment horizontal="center" vertical="center"/>
    </xf>
    <xf numFmtId="0" fontId="14" fillId="11" borderId="5" xfId="0" applyFont="1" applyFill="1" applyBorder="1" applyAlignment="1">
      <alignment horizontal="center" vertical="center"/>
    </xf>
  </cellXfs>
  <cellStyles count="11">
    <cellStyle name="Millares 2" xfId="1"/>
    <cellStyle name="Millares 2 2" xfId="7"/>
    <cellStyle name="Millares 3" xfId="5"/>
    <cellStyle name="Normal" xfId="0" builtinId="0"/>
    <cellStyle name="Normal 2" xfId="2"/>
    <cellStyle name="Normal 2 2" xfId="3"/>
    <cellStyle name="Normal 2 2 2" xfId="9"/>
    <cellStyle name="Normal 2 3" xfId="8"/>
    <cellStyle name="Normal 3" xfId="4"/>
    <cellStyle name="Normal 4" xfId="6"/>
    <cellStyle name="Normal 4 2" xfId="10"/>
  </cellStyles>
  <dxfs count="30">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border outline="0">
        <right style="thin">
          <color indexed="64"/>
        </right>
      </border>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28575</xdr:rowOff>
    </xdr:from>
    <xdr:to>
      <xdr:col>0</xdr:col>
      <xdr:colOff>2028825</xdr:colOff>
      <xdr:row>5</xdr:row>
      <xdr:rowOff>28748</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819275" cy="876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0</xdr:col>
      <xdr:colOff>1412081</xdr:colOff>
      <xdr:row>5</xdr:row>
      <xdr:rowOff>128587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526381" cy="890587"/>
        </a:xfrm>
        <a:prstGeom prst="rect">
          <a:avLst/>
        </a:prstGeom>
      </xdr:spPr>
    </xdr:pic>
    <xdr:clientData/>
  </xdr:twoCellAnchor>
  <xdr:oneCellAnchor>
    <xdr:from>
      <xdr:col>1</xdr:col>
      <xdr:colOff>647700</xdr:colOff>
      <xdr:row>98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98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0</xdr:row>
      <xdr:rowOff>47625</xdr:rowOff>
    </xdr:from>
    <xdr:to>
      <xdr:col>7</xdr:col>
      <xdr:colOff>762000</xdr:colOff>
      <xdr:row>4</xdr:row>
      <xdr:rowOff>157162</xdr:rowOff>
    </xdr:to>
    <xdr:pic>
      <xdr:nvPicPr>
        <xdr:cNvPr id="4" name="Imagen 3">
          <a:extLst>
            <a:ext uri="{FF2B5EF4-FFF2-40B4-BE49-F238E27FC236}">
              <a16:creationId xmlns:a16="http://schemas.microsoft.com/office/drawing/2014/main" xmlns="" id="{BD748410-37AD-4D20-B061-C55B5B09B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533400</xdr:colOff>
      <xdr:row>7</xdr:row>
      <xdr:rowOff>0</xdr:rowOff>
    </xdr:from>
    <xdr:to>
      <xdr:col>4</xdr:col>
      <xdr:colOff>152400</xdr:colOff>
      <xdr:row>7</xdr:row>
      <xdr:rowOff>0</xdr:rowOff>
    </xdr:to>
    <xdr:pic>
      <xdr:nvPicPr>
        <xdr:cNvPr id="58483" name="2 Imagen">
          <a:extLst>
            <a:ext uri="{FF2B5EF4-FFF2-40B4-BE49-F238E27FC236}">
              <a16:creationId xmlns:a16="http://schemas.microsoft.com/office/drawing/2014/main" xmlns="" id="{00000000-0008-0000-0300-000073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29540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295275</xdr:colOff>
      <xdr:row>5</xdr:row>
      <xdr:rowOff>173</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2" name="Text Box 6">
          <a:extLst>
            <a:ext uri="{FF2B5EF4-FFF2-40B4-BE49-F238E27FC236}">
              <a16:creationId xmlns:a16="http://schemas.microsoft.com/office/drawing/2014/main" xmlns="" id="{00000000-0008-0000-0400-000006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3" name="Text Box 3">
          <a:extLst>
            <a:ext uri="{FF2B5EF4-FFF2-40B4-BE49-F238E27FC236}">
              <a16:creationId xmlns:a16="http://schemas.microsoft.com/office/drawing/2014/main" xmlns="" id="{00000000-0008-0000-0400-000007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4" name="Text Box 6">
          <a:extLst>
            <a:ext uri="{FF2B5EF4-FFF2-40B4-BE49-F238E27FC236}">
              <a16:creationId xmlns:a16="http://schemas.microsoft.com/office/drawing/2014/main" xmlns="" id="{00000000-0008-0000-0400-000008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5" name="Text Box 3">
          <a:extLst>
            <a:ext uri="{FF2B5EF4-FFF2-40B4-BE49-F238E27FC236}">
              <a16:creationId xmlns:a16="http://schemas.microsoft.com/office/drawing/2014/main" xmlns="" id="{00000000-0008-0000-0400-000009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xmlns="" id="{00000000-0008-0000-0400-00000A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xmlns="" id="{00000000-0008-0000-0400-00000B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xmlns="" id="{00000000-0008-0000-0400-00000C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xmlns="" id="{00000000-0008-0000-0400-00000D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0" name="Text Box 6">
          <a:extLst>
            <a:ext uri="{FF2B5EF4-FFF2-40B4-BE49-F238E27FC236}">
              <a16:creationId xmlns:a16="http://schemas.microsoft.com/office/drawing/2014/main" xmlns="" id="{00000000-0008-0000-0400-00000E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1" name="Text Box 3">
          <a:extLst>
            <a:ext uri="{FF2B5EF4-FFF2-40B4-BE49-F238E27FC236}">
              <a16:creationId xmlns:a16="http://schemas.microsoft.com/office/drawing/2014/main" xmlns="" id="{00000000-0008-0000-0400-00000F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2" name="Text Box 6">
          <a:extLst>
            <a:ext uri="{FF2B5EF4-FFF2-40B4-BE49-F238E27FC236}">
              <a16:creationId xmlns:a16="http://schemas.microsoft.com/office/drawing/2014/main" xmlns="" id="{00000000-0008-0000-0400-000010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3" name="Text Box 3">
          <a:extLst>
            <a:ext uri="{FF2B5EF4-FFF2-40B4-BE49-F238E27FC236}">
              <a16:creationId xmlns:a16="http://schemas.microsoft.com/office/drawing/2014/main" xmlns="" id="{00000000-0008-0000-0400-000011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xmlns="" id="{00000000-0008-0000-0400-000012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xmlns="" id="{00000000-0008-0000-0400-000013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xmlns="" id="{00000000-0008-0000-0400-000014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xmlns="" id="{00000000-0008-0000-0400-000015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0</xdr:rowOff>
    </xdr:from>
    <xdr:to>
      <xdr:col>4</xdr:col>
      <xdr:colOff>266700</xdr:colOff>
      <xdr:row>5</xdr:row>
      <xdr:rowOff>66848</xdr:rowOff>
    </xdr:to>
    <xdr:pic>
      <xdr:nvPicPr>
        <xdr:cNvPr id="18" name="Imagen 17">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2" name="Text Box 6">
          <a:extLst>
            <a:ext uri="{FF2B5EF4-FFF2-40B4-BE49-F238E27FC236}">
              <a16:creationId xmlns:a16="http://schemas.microsoft.com/office/drawing/2014/main" xmlns="" id="{00000000-0008-0000-0500-000003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3" name="Text Box 3">
          <a:extLst>
            <a:ext uri="{FF2B5EF4-FFF2-40B4-BE49-F238E27FC236}">
              <a16:creationId xmlns:a16="http://schemas.microsoft.com/office/drawing/2014/main" xmlns="" id="{00000000-0008-0000-0500-000004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4" name="Text Box 6">
          <a:extLst>
            <a:ext uri="{FF2B5EF4-FFF2-40B4-BE49-F238E27FC236}">
              <a16:creationId xmlns:a16="http://schemas.microsoft.com/office/drawing/2014/main" xmlns="" id="{00000000-0008-0000-0500-000005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5" name="Text Box 3">
          <a:extLst>
            <a:ext uri="{FF2B5EF4-FFF2-40B4-BE49-F238E27FC236}">
              <a16:creationId xmlns:a16="http://schemas.microsoft.com/office/drawing/2014/main" xmlns="" id="{00000000-0008-0000-0500-000006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xmlns="" id="{00000000-0008-0000-0500-000007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xmlns="" id="{00000000-0008-0000-0500-000008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xmlns="" id="{00000000-0008-0000-0500-000009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xmlns="" id="{00000000-0008-0000-0500-00000A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0" name="Text Box 6">
          <a:extLst>
            <a:ext uri="{FF2B5EF4-FFF2-40B4-BE49-F238E27FC236}">
              <a16:creationId xmlns:a16="http://schemas.microsoft.com/office/drawing/2014/main" xmlns="" id="{00000000-0008-0000-0500-00000B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1" name="Text Box 3">
          <a:extLst>
            <a:ext uri="{FF2B5EF4-FFF2-40B4-BE49-F238E27FC236}">
              <a16:creationId xmlns:a16="http://schemas.microsoft.com/office/drawing/2014/main" xmlns="" id="{00000000-0008-0000-0500-00000C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2" name="Text Box 6">
          <a:extLst>
            <a:ext uri="{FF2B5EF4-FFF2-40B4-BE49-F238E27FC236}">
              <a16:creationId xmlns:a16="http://schemas.microsoft.com/office/drawing/2014/main" xmlns="" id="{00000000-0008-0000-0500-00000D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3" name="Text Box 3">
          <a:extLst>
            <a:ext uri="{FF2B5EF4-FFF2-40B4-BE49-F238E27FC236}">
              <a16:creationId xmlns:a16="http://schemas.microsoft.com/office/drawing/2014/main" xmlns="" id="{00000000-0008-0000-0500-00000E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xmlns="" id="{00000000-0008-0000-0500-00000F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xmlns="" id="{00000000-0008-0000-0500-000010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xmlns="" id="{00000000-0008-0000-0500-000011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xmlns="" id="{00000000-0008-0000-0500-000012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35718</xdr:colOff>
      <xdr:row>0</xdr:row>
      <xdr:rowOff>0</xdr:rowOff>
    </xdr:from>
    <xdr:to>
      <xdr:col>5</xdr:col>
      <xdr:colOff>104774</xdr:colOff>
      <xdr:row>5</xdr:row>
      <xdr:rowOff>57323</xdr:rowOff>
    </xdr:to>
    <xdr:pic>
      <xdr:nvPicPr>
        <xdr:cNvPr id="18" name="Imagen 17">
          <a:extLst>
            <a:ext uri="{FF2B5EF4-FFF2-40B4-BE49-F238E27FC236}">
              <a16:creationId xmlns:a16="http://schemas.microsoft.com/office/drawing/2014/main" xmlns=""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812131" cy="8669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taveraz\AppData\Local\Microsoft\Windows\INetCache\Content.Outlook\402BB1B6\Plantilla%20POA%20Hospital%20Materno%20Alineado%20al%20PEI%202020-2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ns2\Desktop\Carpeta%20Taller%20POA%202019%20SRS-GAS-CEAS\Matriz%20POA%202019%20SRS-SN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taveraz\AppData\Local\Microsoft\Windows\INetCache\Content.Outlook\402BB1B6\Plantilla%20POA%20Hospital%20Materno%20Alineado%20al%20PEI%202020-24%20(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PPNE2.1"/>
      <sheetName val="PPNE3"/>
      <sheetName val="PPNE4"/>
      <sheetName val="PPNE5"/>
      <sheetName val="Insumos"/>
    </sheetNames>
    <sheetDataSet>
      <sheetData sheetId="0">
        <row r="1">
          <cell r="B1">
            <v>0</v>
          </cell>
        </row>
        <row r="5">
          <cell r="C5">
            <v>2021</v>
          </cell>
        </row>
        <row r="7">
          <cell r="B7">
            <v>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LSIns"/>
      <sheetName val="Obj"/>
      <sheetName val="Catalogo"/>
      <sheetName val="Matriz POA 2019 SRS-SNS"/>
      <sheetName val="Prioridades Directiv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PPNE2.1"/>
      <sheetName val="PPNE3"/>
      <sheetName val="PPNE4"/>
      <sheetName val="PPNE5"/>
      <sheetName val="Insumos"/>
    </sheetNames>
    <sheetDataSet>
      <sheetData sheetId="0">
        <row r="1">
          <cell r="B1">
            <v>0</v>
          </cell>
        </row>
        <row r="5">
          <cell r="C5">
            <v>2021</v>
          </cell>
        </row>
      </sheetData>
      <sheetData sheetId="1"/>
      <sheetData sheetId="2"/>
      <sheetData sheetId="3">
        <row r="11">
          <cell r="F11">
            <v>0</v>
          </cell>
        </row>
        <row r="12">
          <cell r="F12">
            <v>0</v>
          </cell>
        </row>
        <row r="16">
          <cell r="F16">
            <v>0</v>
          </cell>
        </row>
        <row r="17">
          <cell r="F17">
            <v>0</v>
          </cell>
        </row>
        <row r="18">
          <cell r="F18">
            <v>0</v>
          </cell>
        </row>
        <row r="20">
          <cell r="F20">
            <v>0</v>
          </cell>
        </row>
        <row r="21">
          <cell r="F21">
            <v>0</v>
          </cell>
        </row>
      </sheetData>
      <sheetData sheetId="4"/>
      <sheetData sheetId="5">
        <row r="29">
          <cell r="J29">
            <v>341856865</v>
          </cell>
        </row>
      </sheetData>
      <sheetData sheetId="6"/>
    </sheetDataSet>
  </externalBook>
</externalLink>
</file>

<file path=xl/tables/table1.xml><?xml version="1.0" encoding="utf-8"?>
<table xmlns="http://schemas.openxmlformats.org/spreadsheetml/2006/main" id="1" name="Tabla1" displayName="Tabla1" ref="B7:O242" headerRowDxfId="29" dataDxfId="28" totalsRowDxfId="27">
  <autoFilter ref="B7:O242"/>
  <tableColumns count="14">
    <tableColumn id="13" name="ID_Dependendencia" dataDxfId="26" totalsRowDxfId="25">
      <calculatedColumnFormula>IF(Tabla1[[#This Row],[Código_Actividad]]="","",CONCATENATE(Tabla1[[#This Row],[POA]],".",Tabla1[[#This Row],[SRS]],".",Tabla1[[#This Row],[AREA]],".",Tabla1[[#This Row],[TIPO]]))</calculatedColumnFormula>
    </tableColumn>
    <tableColumn id="14" name="POA" dataDxfId="24" totalsRowDxfId="23">
      <calculatedColumnFormula>IF(Tabla1[[#This Row],[Código_Actividad]]="","",'[3]Formulario PPGR1'!#REF!)</calculatedColumnFormula>
    </tableColumn>
    <tableColumn id="15" name="SRS" dataDxfId="22" totalsRowDxfId="21">
      <calculatedColumnFormula>IF(Tabla1[[#This Row],[Código_Actividad]]="","",'[3]Formulario PPGR1'!#REF!)</calculatedColumnFormula>
    </tableColumn>
    <tableColumn id="16" name="AREA" dataDxfId="20" totalsRowDxfId="19">
      <calculatedColumnFormula>IF(Tabla1[[#This Row],[Código_Actividad]]="","",'[3]Formulario PPGR1'!#REF!)</calculatedColumnFormula>
    </tableColumn>
    <tableColumn id="17" name="TIPO" dataDxfId="18" totalsRowDxfId="17">
      <calculatedColumnFormula>IF(Tabla1[[#This Row],[Código_Actividad]]="","",'[3]Formulario PPGR1'!#REF!)</calculatedColumnFormula>
    </tableColumn>
    <tableColumn id="1" name="Código_Actividad" totalsRowLabel="Total" dataDxfId="16"/>
    <tableColumn id="3" name="Insumos" dataDxfId="15" totalsRowDxfId="14"/>
    <tableColumn id="2" name="Columna1" dataDxfId="13" totalsRowDxfId="12"/>
    <tableColumn id="4" name="Unidad de Medida" dataDxfId="11" totalsRowDxfId="10">
      <calculatedColumnFormula>IFERROR(VLOOKUP(#REF!,#REF!,2,FALSE),"")</calculatedColumnFormula>
    </tableColumn>
    <tableColumn id="5" name="Cantidad de Insumos" dataDxfId="9" totalsRowDxfId="8"/>
    <tableColumn id="6" name="Precio Unitario" dataDxfId="7" totalsRowDxfId="6">
      <calculatedColumnFormula>IFERROR(VLOOKUP(#REF!,#REF!,3,FALSE),"")</calculatedColumnFormula>
    </tableColumn>
    <tableColumn id="7" name="Valor Total" totalsRowFunction="sum" dataDxfId="5" totalsRowDxfId="4">
      <calculatedColumnFormula>+Tabla1[[#This Row],[Precio Unitario]]*Tabla1[[#This Row],[Cantidad de Insumos]]</calculatedColumnFormula>
    </tableColumn>
    <tableColumn id="8" name="Código Presupuestario" dataDxfId="3" totalsRowDxfId="2"/>
    <tableColumn id="9" name="Fuente de Financiamiento"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03"/>
  <sheetViews>
    <sheetView showGridLines="0" zoomScale="110" zoomScaleNormal="110" workbookViewId="0">
      <selection activeCell="A7" sqref="A7"/>
    </sheetView>
  </sheetViews>
  <sheetFormatPr baseColWidth="10" defaultRowHeight="12.75" x14ac:dyDescent="0.2"/>
  <cols>
    <col min="1" max="1" width="33.42578125" style="11" customWidth="1"/>
    <col min="2" max="3" width="13.5703125" style="11" customWidth="1"/>
    <col min="4" max="4" width="16.140625" style="11" customWidth="1"/>
    <col min="5" max="5" width="15.28515625" style="11" customWidth="1"/>
    <col min="6" max="6" width="13.28515625" style="11" customWidth="1"/>
    <col min="7" max="8" width="13.7109375" style="11" customWidth="1"/>
    <col min="9" max="9" width="13.5703125" style="11" customWidth="1"/>
    <col min="10" max="10" width="11.42578125" style="49"/>
    <col min="11" max="11" width="13.85546875" style="49" customWidth="1"/>
    <col min="12" max="71" width="11.42578125" style="49"/>
  </cols>
  <sheetData>
    <row r="1" spans="1:19" x14ac:dyDescent="0.2">
      <c r="A1" s="256"/>
      <c r="B1" s="60"/>
      <c r="C1" s="60"/>
      <c r="D1" s="60"/>
      <c r="E1" s="60"/>
      <c r="F1" s="60"/>
      <c r="G1" s="60"/>
      <c r="H1" s="60"/>
      <c r="I1" s="60"/>
    </row>
    <row r="2" spans="1:19" ht="15.75" x14ac:dyDescent="0.25">
      <c r="A2" s="256"/>
      <c r="B2" s="61" t="s">
        <v>454</v>
      </c>
      <c r="C2" s="61"/>
      <c r="D2" s="61"/>
      <c r="E2" s="61"/>
      <c r="F2" s="61"/>
      <c r="G2" s="61"/>
      <c r="H2" s="61"/>
      <c r="I2" s="61"/>
    </row>
    <row r="3" spans="1:19" ht="15" x14ac:dyDescent="0.25">
      <c r="A3" s="256"/>
      <c r="B3" s="62" t="s">
        <v>455</v>
      </c>
      <c r="C3" s="62"/>
      <c r="D3" s="62"/>
      <c r="E3" s="62"/>
      <c r="F3" s="62"/>
      <c r="G3" s="62"/>
      <c r="H3" s="62"/>
      <c r="I3" s="62"/>
      <c r="K3" s="49">
        <v>2021</v>
      </c>
      <c r="L3" s="49">
        <v>2022</v>
      </c>
      <c r="M3" s="49">
        <v>2023</v>
      </c>
      <c r="N3" s="49">
        <v>2024</v>
      </c>
    </row>
    <row r="4" spans="1:19" x14ac:dyDescent="0.2">
      <c r="A4" s="256"/>
      <c r="B4" s="63" t="s">
        <v>58</v>
      </c>
      <c r="C4" s="63"/>
      <c r="D4" s="63"/>
      <c r="E4" s="63"/>
      <c r="F4" s="63"/>
      <c r="G4" s="63"/>
      <c r="H4" s="63"/>
      <c r="I4" s="63"/>
      <c r="K4" s="49" t="s">
        <v>456</v>
      </c>
      <c r="L4" s="49" t="s">
        <v>457</v>
      </c>
      <c r="M4" s="49" t="s">
        <v>458</v>
      </c>
      <c r="N4" s="49" t="s">
        <v>459</v>
      </c>
      <c r="O4" s="49" t="s">
        <v>460</v>
      </c>
      <c r="P4" s="49" t="s">
        <v>461</v>
      </c>
      <c r="Q4" s="49" t="s">
        <v>462</v>
      </c>
      <c r="R4" s="49" t="s">
        <v>463</v>
      </c>
      <c r="S4" s="49" t="s">
        <v>464</v>
      </c>
    </row>
    <row r="5" spans="1:19" x14ac:dyDescent="0.2">
      <c r="A5" s="257"/>
      <c r="B5" s="63" t="s">
        <v>465</v>
      </c>
      <c r="C5" s="64">
        <v>2021</v>
      </c>
      <c r="D5" s="65"/>
      <c r="E5" s="258"/>
      <c r="F5" s="66"/>
      <c r="G5" s="67"/>
      <c r="H5" s="67"/>
      <c r="I5" s="259"/>
    </row>
    <row r="6" spans="1:19" x14ac:dyDescent="0.2">
      <c r="A6" s="1" t="s">
        <v>321</v>
      </c>
      <c r="B6" s="533" t="s">
        <v>1503</v>
      </c>
      <c r="C6" s="533"/>
      <c r="D6" s="533"/>
      <c r="E6" s="533"/>
      <c r="F6" s="533"/>
      <c r="G6" s="533"/>
      <c r="H6" s="533"/>
      <c r="I6" s="534"/>
    </row>
    <row r="7" spans="1:19" x14ac:dyDescent="0.2">
      <c r="A7" s="47" t="s">
        <v>1502</v>
      </c>
      <c r="B7" s="531"/>
      <c r="C7" s="531"/>
      <c r="D7" s="531"/>
      <c r="E7" s="531"/>
      <c r="F7" s="531"/>
      <c r="G7" s="531"/>
      <c r="H7" s="531"/>
      <c r="I7" s="532"/>
    </row>
    <row r="8" spans="1:19" ht="12.75" customHeight="1" x14ac:dyDescent="0.2">
      <c r="A8" s="535" t="s">
        <v>46</v>
      </c>
      <c r="B8" s="529" t="s">
        <v>1</v>
      </c>
      <c r="C8" s="529" t="s">
        <v>1157</v>
      </c>
      <c r="D8" s="529" t="s">
        <v>1158</v>
      </c>
      <c r="E8" s="529" t="s">
        <v>1159</v>
      </c>
      <c r="F8" s="537" t="s">
        <v>53</v>
      </c>
      <c r="G8" s="537"/>
      <c r="H8" s="537"/>
      <c r="I8" s="537"/>
      <c r="K8" s="529" t="s">
        <v>1156</v>
      </c>
    </row>
    <row r="9" spans="1:19" ht="31.5" customHeight="1" x14ac:dyDescent="0.2">
      <c r="A9" s="536"/>
      <c r="B9" s="530"/>
      <c r="C9" s="530"/>
      <c r="D9" s="530"/>
      <c r="E9" s="530"/>
      <c r="F9" s="3" t="s">
        <v>5</v>
      </c>
      <c r="G9" s="3" t="s">
        <v>6</v>
      </c>
      <c r="H9" s="3" t="s">
        <v>7</v>
      </c>
      <c r="I9" s="3" t="s">
        <v>8</v>
      </c>
      <c r="K9" s="530"/>
    </row>
    <row r="10" spans="1:19" x14ac:dyDescent="0.2">
      <c r="A10" s="4" t="s">
        <v>15</v>
      </c>
      <c r="B10" s="5" t="s">
        <v>16</v>
      </c>
      <c r="C10" s="391">
        <v>100393</v>
      </c>
      <c r="D10" s="391">
        <v>81919.199999999983</v>
      </c>
      <c r="E10" s="391">
        <v>67021.157843706576</v>
      </c>
      <c r="F10" s="391">
        <v>16326.354050726923</v>
      </c>
      <c r="G10" s="391">
        <v>17117.203713282663</v>
      </c>
      <c r="H10" s="391">
        <v>17586.351818188603</v>
      </c>
      <c r="I10" s="391">
        <v>15991.24826150839</v>
      </c>
      <c r="K10" s="59">
        <v>34133</v>
      </c>
    </row>
    <row r="11" spans="1:19" x14ac:dyDescent="0.2">
      <c r="A11" s="6" t="s">
        <v>17</v>
      </c>
      <c r="B11" s="58"/>
      <c r="C11" s="393">
        <v>8522</v>
      </c>
      <c r="D11" s="394">
        <v>8126.4000000000005</v>
      </c>
      <c r="E11" s="476">
        <v>7749.1641586482056</v>
      </c>
      <c r="F11" s="393">
        <v>1887.6963890467027</v>
      </c>
      <c r="G11" s="393">
        <v>1979.1365261187518</v>
      </c>
      <c r="H11" s="393">
        <v>2033.380675229289</v>
      </c>
      <c r="I11" s="393">
        <v>1848.9505682534618</v>
      </c>
      <c r="K11" s="289">
        <v>3386</v>
      </c>
    </row>
    <row r="12" spans="1:19" x14ac:dyDescent="0.2">
      <c r="A12" s="6" t="s">
        <v>18</v>
      </c>
      <c r="B12" s="58"/>
      <c r="C12" s="393">
        <v>91871</v>
      </c>
      <c r="D12" s="394">
        <v>73792.799999999988</v>
      </c>
      <c r="E12" s="476">
        <v>59271.993685058376</v>
      </c>
      <c r="F12" s="393">
        <v>14438.657661680219</v>
      </c>
      <c r="G12" s="393">
        <v>15138.06718716391</v>
      </c>
      <c r="H12" s="393">
        <v>15552.971142959315</v>
      </c>
      <c r="I12" s="393">
        <v>14142.297693254928</v>
      </c>
      <c r="K12" s="288">
        <v>30747</v>
      </c>
    </row>
    <row r="13" spans="1:19" ht="15" customHeight="1" x14ac:dyDescent="0.2">
      <c r="A13" s="4" t="s">
        <v>19</v>
      </c>
      <c r="B13" s="5" t="s">
        <v>16</v>
      </c>
      <c r="C13" s="391">
        <v>25271</v>
      </c>
      <c r="D13" s="392">
        <v>0</v>
      </c>
      <c r="E13" s="391">
        <v>0</v>
      </c>
      <c r="F13" s="392">
        <v>0</v>
      </c>
      <c r="G13" s="392">
        <v>0</v>
      </c>
      <c r="H13" s="392">
        <v>0</v>
      </c>
      <c r="I13" s="391">
        <v>0</v>
      </c>
      <c r="K13" s="59">
        <v>0</v>
      </c>
    </row>
    <row r="14" spans="1:19" x14ac:dyDescent="0.2">
      <c r="A14" s="6" t="s">
        <v>67</v>
      </c>
      <c r="B14" s="58"/>
      <c r="C14" s="393">
        <v>25271</v>
      </c>
      <c r="D14" s="394">
        <v>0</v>
      </c>
      <c r="E14" s="476">
        <v>0</v>
      </c>
      <c r="F14" s="394"/>
      <c r="G14" s="394"/>
      <c r="H14" s="394"/>
      <c r="I14" s="394"/>
      <c r="K14" s="55"/>
    </row>
    <row r="15" spans="1:19" x14ac:dyDescent="0.2">
      <c r="A15" s="4" t="s">
        <v>9</v>
      </c>
      <c r="B15" s="5" t="s">
        <v>10</v>
      </c>
      <c r="C15" s="391">
        <v>14050</v>
      </c>
      <c r="D15" s="391">
        <v>16190.400000000001</v>
      </c>
      <c r="E15" s="391">
        <v>19052.743064845847</v>
      </c>
      <c r="F15" s="391">
        <v>4641.2482105964482</v>
      </c>
      <c r="G15" s="391">
        <v>4866.0705787616298</v>
      </c>
      <c r="H15" s="391">
        <v>4999.439780215549</v>
      </c>
      <c r="I15" s="391">
        <v>1217.8635304605077</v>
      </c>
      <c r="K15" s="59">
        <v>6746</v>
      </c>
    </row>
    <row r="16" spans="1:19" x14ac:dyDescent="0.2">
      <c r="A16" s="7" t="s">
        <v>1160</v>
      </c>
      <c r="B16" s="58"/>
      <c r="C16" s="393">
        <v>943</v>
      </c>
      <c r="D16" s="394">
        <v>520.79999999999995</v>
      </c>
      <c r="E16" s="476">
        <v>287.62740190880169</v>
      </c>
      <c r="F16" s="393">
        <v>70.066035104984081</v>
      </c>
      <c r="G16" s="393">
        <v>73.460038447507955</v>
      </c>
      <c r="H16" s="393">
        <v>75.473430260869549</v>
      </c>
      <c r="I16" s="393">
        <v>18.385327611547822</v>
      </c>
      <c r="K16" s="290">
        <v>217</v>
      </c>
    </row>
    <row r="17" spans="1:11" x14ac:dyDescent="0.2">
      <c r="A17" s="7" t="s">
        <v>11</v>
      </c>
      <c r="B17" s="58"/>
      <c r="C17" s="393"/>
      <c r="D17" s="394">
        <v>0</v>
      </c>
      <c r="E17" s="476">
        <v>0</v>
      </c>
      <c r="F17" s="393">
        <v>0</v>
      </c>
      <c r="G17" s="393">
        <v>0</v>
      </c>
      <c r="H17" s="393">
        <v>0</v>
      </c>
      <c r="I17" s="393">
        <v>0</v>
      </c>
      <c r="K17" s="290">
        <v>0</v>
      </c>
    </row>
    <row r="18" spans="1:11" x14ac:dyDescent="0.2">
      <c r="A18" s="7" t="s">
        <v>1161</v>
      </c>
      <c r="B18" s="58"/>
      <c r="C18" s="393">
        <v>11112</v>
      </c>
      <c r="D18" s="394">
        <v>13516.800000000001</v>
      </c>
      <c r="E18" s="476">
        <v>16442.034038876893</v>
      </c>
      <c r="F18" s="393">
        <v>4005.2794918704108</v>
      </c>
      <c r="G18" s="393">
        <v>4199.2954935291591</v>
      </c>
      <c r="H18" s="393">
        <v>4314.389731801296</v>
      </c>
      <c r="I18" s="393">
        <v>1050.9853386667955</v>
      </c>
      <c r="K18" s="290">
        <v>5632</v>
      </c>
    </row>
    <row r="19" spans="1:11" x14ac:dyDescent="0.2">
      <c r="A19" s="7" t="s">
        <v>12</v>
      </c>
      <c r="B19" s="58"/>
      <c r="C19" s="393">
        <v>1995</v>
      </c>
      <c r="D19" s="394">
        <v>2152.8000000000002</v>
      </c>
      <c r="E19" s="476">
        <v>2323.0816240601512</v>
      </c>
      <c r="F19" s="393">
        <v>565.9026836210528</v>
      </c>
      <c r="G19" s="393">
        <v>593.31504678496265</v>
      </c>
      <c r="H19" s="393">
        <v>609.57661815338361</v>
      </c>
      <c r="I19" s="393">
        <v>148.49286418216423</v>
      </c>
      <c r="K19" s="290">
        <v>897</v>
      </c>
    </row>
    <row r="20" spans="1:11" x14ac:dyDescent="0.2">
      <c r="A20" s="7" t="s">
        <v>1162</v>
      </c>
      <c r="B20" s="58"/>
      <c r="C20" s="393"/>
      <c r="D20" s="394">
        <v>0</v>
      </c>
      <c r="E20" s="476">
        <v>0</v>
      </c>
      <c r="F20" s="393">
        <v>0</v>
      </c>
      <c r="G20" s="393">
        <v>0</v>
      </c>
      <c r="H20" s="393">
        <v>0</v>
      </c>
      <c r="I20" s="393">
        <v>0</v>
      </c>
      <c r="K20" s="54">
        <v>0</v>
      </c>
    </row>
    <row r="21" spans="1:11" x14ac:dyDescent="0.2">
      <c r="A21" s="7" t="s">
        <v>13</v>
      </c>
      <c r="B21" s="58"/>
      <c r="C21" s="393"/>
      <c r="D21" s="394">
        <v>0</v>
      </c>
      <c r="E21" s="476">
        <v>0</v>
      </c>
      <c r="F21" s="393"/>
      <c r="G21" s="393"/>
      <c r="H21" s="393"/>
      <c r="I21" s="393"/>
      <c r="K21" s="54">
        <v>0</v>
      </c>
    </row>
    <row r="22" spans="1:11" x14ac:dyDescent="0.2">
      <c r="A22" s="7" t="s">
        <v>14</v>
      </c>
      <c r="B22" s="58"/>
      <c r="C22" s="393"/>
      <c r="D22" s="394">
        <v>0</v>
      </c>
      <c r="E22" s="476">
        <v>0</v>
      </c>
      <c r="F22" s="393"/>
      <c r="G22" s="393"/>
      <c r="H22" s="393"/>
      <c r="I22" s="393"/>
      <c r="K22" s="54">
        <v>0</v>
      </c>
    </row>
    <row r="23" spans="1:11" x14ac:dyDescent="0.2">
      <c r="A23" s="7" t="s">
        <v>1165</v>
      </c>
      <c r="B23" s="58"/>
      <c r="C23" s="393"/>
      <c r="D23" s="394">
        <v>0</v>
      </c>
      <c r="E23" s="476">
        <v>0</v>
      </c>
      <c r="F23" s="393"/>
      <c r="G23" s="393"/>
      <c r="H23" s="393"/>
      <c r="I23" s="393"/>
      <c r="K23" s="54">
        <v>0</v>
      </c>
    </row>
    <row r="24" spans="1:11" x14ac:dyDescent="0.2">
      <c r="A24" s="7" t="s">
        <v>1164</v>
      </c>
      <c r="B24" s="58"/>
      <c r="C24" s="393"/>
      <c r="D24" s="394">
        <v>0</v>
      </c>
      <c r="E24" s="476">
        <v>0</v>
      </c>
      <c r="F24" s="393"/>
      <c r="G24" s="393"/>
      <c r="H24" s="393"/>
      <c r="I24" s="393"/>
      <c r="K24" s="54">
        <v>0</v>
      </c>
    </row>
    <row r="25" spans="1:11" x14ac:dyDescent="0.2">
      <c r="A25" s="7" t="s">
        <v>1163</v>
      </c>
      <c r="B25" s="58"/>
      <c r="C25" s="393"/>
      <c r="D25" s="394">
        <v>0</v>
      </c>
      <c r="E25" s="476">
        <v>0</v>
      </c>
      <c r="F25" s="393"/>
      <c r="G25" s="393"/>
      <c r="H25" s="393"/>
      <c r="I25" s="393"/>
      <c r="K25" s="54">
        <v>0</v>
      </c>
    </row>
    <row r="26" spans="1:11" x14ac:dyDescent="0.2">
      <c r="A26" s="265"/>
      <c r="B26" s="58"/>
      <c r="C26" s="393"/>
      <c r="D26" s="394">
        <v>0</v>
      </c>
      <c r="E26" s="476">
        <v>0</v>
      </c>
      <c r="F26" s="393"/>
      <c r="G26" s="393"/>
      <c r="H26" s="393"/>
      <c r="I26" s="393"/>
      <c r="K26" s="54">
        <v>0</v>
      </c>
    </row>
    <row r="27" spans="1:11" x14ac:dyDescent="0.2">
      <c r="A27" s="265"/>
      <c r="B27" s="58"/>
      <c r="C27" s="393"/>
      <c r="D27" s="394">
        <v>0</v>
      </c>
      <c r="E27" s="476">
        <v>0</v>
      </c>
      <c r="F27" s="393"/>
      <c r="G27" s="393"/>
      <c r="H27" s="393"/>
      <c r="I27" s="393"/>
      <c r="K27" s="54">
        <v>0</v>
      </c>
    </row>
    <row r="28" spans="1:11" x14ac:dyDescent="0.2">
      <c r="A28" s="265"/>
      <c r="B28" s="58"/>
      <c r="C28" s="393"/>
      <c r="D28" s="394">
        <v>0</v>
      </c>
      <c r="E28" s="476">
        <v>0</v>
      </c>
      <c r="F28" s="393"/>
      <c r="G28" s="393"/>
      <c r="H28" s="393"/>
      <c r="I28" s="393"/>
      <c r="K28" s="54"/>
    </row>
    <row r="29" spans="1:11" x14ac:dyDescent="0.2">
      <c r="A29" s="265"/>
      <c r="B29" s="58"/>
      <c r="C29" s="393"/>
      <c r="D29" s="394">
        <v>0</v>
      </c>
      <c r="E29" s="476">
        <v>0</v>
      </c>
      <c r="F29" s="393"/>
      <c r="G29" s="393"/>
      <c r="H29" s="393"/>
      <c r="I29" s="393"/>
      <c r="K29" s="54"/>
    </row>
    <row r="30" spans="1:11" x14ac:dyDescent="0.2">
      <c r="A30" s="265"/>
      <c r="B30" s="58"/>
      <c r="C30" s="393"/>
      <c r="D30" s="394">
        <v>0</v>
      </c>
      <c r="E30" s="476">
        <v>0</v>
      </c>
      <c r="F30" s="393"/>
      <c r="G30" s="393"/>
      <c r="H30" s="393"/>
      <c r="I30" s="393"/>
      <c r="K30" s="54"/>
    </row>
    <row r="31" spans="1:11" x14ac:dyDescent="0.2">
      <c r="A31" s="265"/>
      <c r="B31" s="58"/>
      <c r="C31" s="393"/>
      <c r="D31" s="394">
        <v>0</v>
      </c>
      <c r="E31" s="476">
        <v>0</v>
      </c>
      <c r="F31" s="393"/>
      <c r="G31" s="393"/>
      <c r="H31" s="393"/>
      <c r="I31" s="393"/>
      <c r="K31" s="54"/>
    </row>
    <row r="32" spans="1:11" x14ac:dyDescent="0.2">
      <c r="A32" s="265"/>
      <c r="B32" s="58"/>
      <c r="C32" s="393"/>
      <c r="D32" s="394">
        <v>0</v>
      </c>
      <c r="E32" s="476">
        <v>0</v>
      </c>
      <c r="F32" s="393"/>
      <c r="G32" s="393"/>
      <c r="H32" s="393"/>
      <c r="I32" s="393"/>
      <c r="K32" s="54"/>
    </row>
    <row r="33" spans="1:11" x14ac:dyDescent="0.2">
      <c r="A33" s="265"/>
      <c r="B33" s="58"/>
      <c r="C33" s="393"/>
      <c r="D33" s="394">
        <v>0</v>
      </c>
      <c r="E33" s="476">
        <v>0</v>
      </c>
      <c r="F33" s="393"/>
      <c r="G33" s="393"/>
      <c r="H33" s="393"/>
      <c r="I33" s="393"/>
      <c r="K33" s="54"/>
    </row>
    <row r="34" spans="1:11" x14ac:dyDescent="0.2">
      <c r="A34" s="4" t="s">
        <v>47</v>
      </c>
      <c r="B34" s="5"/>
      <c r="C34" s="391">
        <v>455070</v>
      </c>
      <c r="D34" s="391">
        <v>466176</v>
      </c>
      <c r="E34" s="391">
        <v>484807.96647414466</v>
      </c>
      <c r="F34" s="391">
        <v>118099.22063310164</v>
      </c>
      <c r="G34" s="391">
        <v>123819.95463749656</v>
      </c>
      <c r="H34" s="391">
        <v>127213.61040281554</v>
      </c>
      <c r="I34" s="391">
        <v>115675.18080073092</v>
      </c>
      <c r="K34" s="59">
        <v>194240</v>
      </c>
    </row>
    <row r="35" spans="1:11" x14ac:dyDescent="0.2">
      <c r="A35" s="6" t="s">
        <v>48</v>
      </c>
      <c r="B35" s="6" t="s">
        <v>1167</v>
      </c>
      <c r="C35" s="393">
        <v>407349</v>
      </c>
      <c r="D35" s="394">
        <v>434844</v>
      </c>
      <c r="E35" s="476">
        <v>464194.84112149535</v>
      </c>
      <c r="F35" s="393">
        <v>113077.86329719627</v>
      </c>
      <c r="G35" s="393">
        <v>118555.36242242993</v>
      </c>
      <c r="H35" s="393">
        <v>121804.72631028037</v>
      </c>
      <c r="I35" s="393">
        <v>110756.88909158879</v>
      </c>
      <c r="K35" s="291">
        <v>181185</v>
      </c>
    </row>
    <row r="36" spans="1:11" x14ac:dyDescent="0.2">
      <c r="A36" s="6" t="s">
        <v>20</v>
      </c>
      <c r="B36" s="6" t="s">
        <v>21</v>
      </c>
      <c r="C36" s="393">
        <v>37351</v>
      </c>
      <c r="D36" s="394">
        <v>23942.400000000001</v>
      </c>
      <c r="E36" s="476">
        <v>15347.340573478623</v>
      </c>
      <c r="F36" s="393">
        <v>3738.6121636993921</v>
      </c>
      <c r="G36" s="393">
        <v>3919.7107824664404</v>
      </c>
      <c r="H36" s="393">
        <v>4027.1421664807899</v>
      </c>
      <c r="I36" s="393">
        <v>3661.8754608319996</v>
      </c>
      <c r="K36" s="291">
        <v>9976</v>
      </c>
    </row>
    <row r="37" spans="1:11" x14ac:dyDescent="0.2">
      <c r="A37" s="6" t="s">
        <v>1166</v>
      </c>
      <c r="B37" s="6" t="s">
        <v>54</v>
      </c>
      <c r="C37" s="393">
        <v>10370</v>
      </c>
      <c r="D37" s="394">
        <v>7389.5999999999995</v>
      </c>
      <c r="E37" s="476">
        <v>5265.7847791706836</v>
      </c>
      <c r="F37" s="393">
        <v>1282.7451722059784</v>
      </c>
      <c r="G37" s="393">
        <v>1344.8814326001927</v>
      </c>
      <c r="H37" s="393">
        <v>1381.7419260543872</v>
      </c>
      <c r="I37" s="393">
        <v>1256.4162483101252</v>
      </c>
      <c r="K37" s="292">
        <v>3079</v>
      </c>
    </row>
    <row r="38" spans="1:11" x14ac:dyDescent="0.2">
      <c r="A38" s="8" t="s">
        <v>49</v>
      </c>
      <c r="B38" s="9"/>
      <c r="C38" s="477"/>
      <c r="D38" s="477"/>
      <c r="E38" s="477"/>
      <c r="F38" s="477"/>
      <c r="G38" s="477"/>
      <c r="H38" s="477"/>
      <c r="I38" s="477"/>
    </row>
    <row r="39" spans="1:11" ht="51" x14ac:dyDescent="0.2">
      <c r="A39" s="10" t="s">
        <v>327</v>
      </c>
      <c r="B39" s="53" t="s">
        <v>322</v>
      </c>
      <c r="C39" s="478" t="s">
        <v>326</v>
      </c>
      <c r="D39" s="478" t="s">
        <v>328</v>
      </c>
      <c r="E39" s="478" t="s">
        <v>323</v>
      </c>
      <c r="F39" s="478" t="s">
        <v>324</v>
      </c>
      <c r="G39" s="478" t="s">
        <v>325</v>
      </c>
      <c r="H39" s="478" t="s">
        <v>475</v>
      </c>
      <c r="I39" s="478" t="s">
        <v>474</v>
      </c>
    </row>
    <row r="40" spans="1:11" x14ac:dyDescent="0.2">
      <c r="A40" s="56">
        <v>2018</v>
      </c>
      <c r="B40" s="395">
        <v>174</v>
      </c>
      <c r="C40" s="479"/>
      <c r="D40" s="479">
        <v>63419</v>
      </c>
      <c r="E40" s="479">
        <v>57519</v>
      </c>
      <c r="F40" s="480" t="s">
        <v>1445</v>
      </c>
      <c r="G40" s="479" t="s">
        <v>1446</v>
      </c>
      <c r="H40" s="479"/>
      <c r="I40" s="479">
        <v>0.52</v>
      </c>
    </row>
    <row r="41" spans="1:11" x14ac:dyDescent="0.2">
      <c r="A41" s="56">
        <v>2019</v>
      </c>
      <c r="B41" s="395">
        <v>183</v>
      </c>
      <c r="C41" s="479"/>
      <c r="D41" s="479">
        <v>66765</v>
      </c>
      <c r="E41" s="479">
        <v>55238</v>
      </c>
      <c r="F41" s="480" t="s">
        <v>1447</v>
      </c>
      <c r="G41" s="479" t="s">
        <v>1448</v>
      </c>
      <c r="H41" s="479"/>
      <c r="I41" s="479">
        <v>0.53</v>
      </c>
    </row>
    <row r="42" spans="1:11" x14ac:dyDescent="0.2">
      <c r="A42" s="57">
        <v>2020</v>
      </c>
      <c r="B42" s="395">
        <v>189</v>
      </c>
      <c r="C42" s="479"/>
      <c r="D42" s="479">
        <v>34119</v>
      </c>
      <c r="E42" s="479">
        <v>25791</v>
      </c>
      <c r="F42" s="480" t="s">
        <v>1449</v>
      </c>
      <c r="G42" s="479" t="s">
        <v>1450</v>
      </c>
      <c r="H42" s="479"/>
      <c r="I42" s="479">
        <v>0.52</v>
      </c>
    </row>
    <row r="43" spans="1:11" s="49" customFormat="1" x14ac:dyDescent="0.2">
      <c r="A43" s="50"/>
      <c r="B43" s="50"/>
      <c r="C43" s="50"/>
      <c r="D43" s="50"/>
      <c r="E43" s="50"/>
      <c r="F43" s="50"/>
      <c r="G43" s="50"/>
      <c r="H43" s="50"/>
      <c r="I43" s="50"/>
    </row>
    <row r="44" spans="1:11" s="49" customFormat="1" x14ac:dyDescent="0.2">
      <c r="A44" s="50"/>
      <c r="B44" s="50"/>
      <c r="C44" s="50"/>
      <c r="D44" s="50"/>
      <c r="E44" s="50"/>
      <c r="F44" s="50"/>
      <c r="G44" s="50"/>
      <c r="H44" s="50"/>
      <c r="I44" s="50"/>
    </row>
    <row r="45" spans="1:11" s="49" customFormat="1" x14ac:dyDescent="0.2">
      <c r="A45" s="50"/>
      <c r="B45" s="50"/>
      <c r="C45" s="50"/>
      <c r="D45" s="50"/>
      <c r="E45" s="50"/>
      <c r="F45" s="50"/>
      <c r="G45" s="50"/>
      <c r="H45" s="50"/>
      <c r="I45" s="50"/>
    </row>
    <row r="46" spans="1:11" s="49" customFormat="1" x14ac:dyDescent="0.2">
      <c r="A46" s="50"/>
      <c r="B46" s="50"/>
      <c r="C46" s="50"/>
      <c r="D46" s="50"/>
      <c r="E46" s="50"/>
      <c r="F46" s="50"/>
      <c r="G46" s="50"/>
      <c r="H46" s="50"/>
      <c r="I46" s="50"/>
    </row>
    <row r="47" spans="1:11" s="49" customFormat="1" x14ac:dyDescent="0.2">
      <c r="A47" s="50"/>
      <c r="B47" s="50"/>
      <c r="C47" s="50"/>
      <c r="D47" s="50"/>
      <c r="E47" s="50"/>
      <c r="F47" s="50"/>
      <c r="G47" s="50"/>
      <c r="H47" s="50"/>
      <c r="I47" s="50"/>
    </row>
    <row r="48" spans="1:11" s="49" customFormat="1" x14ac:dyDescent="0.2">
      <c r="A48" s="50"/>
      <c r="B48" s="50"/>
      <c r="C48" s="50"/>
      <c r="D48" s="50"/>
      <c r="E48" s="50"/>
      <c r="F48" s="50"/>
      <c r="G48" s="50"/>
      <c r="H48" s="50"/>
      <c r="I48" s="50"/>
    </row>
    <row r="49" spans="1:9" s="49" customFormat="1" x14ac:dyDescent="0.2">
      <c r="A49" s="50"/>
      <c r="B49" s="50"/>
      <c r="C49" s="50"/>
      <c r="D49" s="50"/>
      <c r="E49" s="50"/>
      <c r="F49" s="50"/>
      <c r="G49" s="50"/>
      <c r="H49" s="50"/>
      <c r="I49" s="50"/>
    </row>
    <row r="50" spans="1:9" s="49" customFormat="1" x14ac:dyDescent="0.2">
      <c r="A50" s="50"/>
      <c r="B50" s="50"/>
      <c r="C50" s="50"/>
      <c r="D50" s="50"/>
      <c r="E50" s="50"/>
      <c r="F50" s="50"/>
      <c r="G50" s="50"/>
      <c r="H50" s="50"/>
      <c r="I50" s="50"/>
    </row>
    <row r="51" spans="1:9" s="49" customFormat="1" x14ac:dyDescent="0.2">
      <c r="A51" s="50"/>
      <c r="B51" s="50"/>
      <c r="C51" s="50"/>
      <c r="D51" s="50"/>
      <c r="E51" s="50"/>
      <c r="F51" s="50"/>
      <c r="G51" s="50"/>
      <c r="H51" s="50"/>
      <c r="I51" s="50"/>
    </row>
    <row r="52" spans="1:9" s="49" customFormat="1" x14ac:dyDescent="0.2">
      <c r="A52" s="50"/>
      <c r="B52" s="50"/>
      <c r="C52" s="50"/>
      <c r="D52" s="50"/>
      <c r="E52" s="50"/>
      <c r="F52" s="50"/>
      <c r="G52" s="50"/>
      <c r="H52" s="50"/>
      <c r="I52" s="50"/>
    </row>
    <row r="53" spans="1:9" s="49" customFormat="1" x14ac:dyDescent="0.2">
      <c r="A53" s="50"/>
      <c r="B53" s="50"/>
      <c r="C53" s="50"/>
      <c r="D53" s="50"/>
      <c r="E53" s="50"/>
      <c r="F53" s="50"/>
      <c r="G53" s="50"/>
      <c r="H53" s="50"/>
      <c r="I53" s="50"/>
    </row>
    <row r="54" spans="1:9" s="49" customFormat="1" x14ac:dyDescent="0.2">
      <c r="A54" s="50"/>
      <c r="B54" s="50"/>
      <c r="C54" s="50"/>
      <c r="D54" s="50"/>
      <c r="E54" s="50"/>
      <c r="F54" s="50"/>
      <c r="G54" s="50"/>
      <c r="H54" s="50"/>
      <c r="I54" s="50"/>
    </row>
    <row r="55" spans="1:9" s="49" customFormat="1" x14ac:dyDescent="0.2">
      <c r="A55" s="50"/>
      <c r="B55" s="50"/>
      <c r="C55" s="50"/>
      <c r="D55" s="50"/>
      <c r="E55" s="50"/>
      <c r="F55" s="50"/>
      <c r="G55" s="50"/>
      <c r="H55" s="50"/>
      <c r="I55" s="50"/>
    </row>
    <row r="56" spans="1:9" s="49" customFormat="1" x14ac:dyDescent="0.2">
      <c r="A56" s="50"/>
      <c r="B56" s="50"/>
      <c r="C56" s="50"/>
      <c r="D56" s="50"/>
      <c r="E56" s="50"/>
      <c r="F56" s="50"/>
      <c r="G56" s="50"/>
      <c r="H56" s="50"/>
      <c r="I56" s="50"/>
    </row>
    <row r="57" spans="1:9" s="49" customFormat="1" x14ac:dyDescent="0.2">
      <c r="A57" s="50"/>
      <c r="B57" s="50"/>
      <c r="C57" s="50"/>
      <c r="D57" s="50"/>
      <c r="E57" s="50"/>
      <c r="F57" s="50"/>
      <c r="G57" s="50"/>
      <c r="H57" s="50"/>
      <c r="I57" s="50"/>
    </row>
    <row r="58" spans="1:9" s="49" customFormat="1" x14ac:dyDescent="0.2">
      <c r="A58" s="50"/>
      <c r="B58" s="50"/>
      <c r="C58" s="50"/>
      <c r="D58" s="50"/>
      <c r="E58" s="50"/>
      <c r="F58" s="50"/>
      <c r="G58" s="50"/>
      <c r="H58" s="50"/>
      <c r="I58" s="50"/>
    </row>
    <row r="59" spans="1:9" s="49" customFormat="1" x14ac:dyDescent="0.2">
      <c r="A59" s="50"/>
      <c r="B59" s="50"/>
      <c r="C59" s="50"/>
      <c r="D59" s="50"/>
      <c r="E59" s="50"/>
      <c r="F59" s="50"/>
      <c r="G59" s="50"/>
      <c r="H59" s="50"/>
      <c r="I59" s="50"/>
    </row>
    <row r="60" spans="1:9" s="49" customFormat="1" x14ac:dyDescent="0.2">
      <c r="A60" s="50"/>
      <c r="B60" s="50"/>
      <c r="C60" s="50"/>
      <c r="D60" s="50"/>
      <c r="E60" s="50"/>
      <c r="F60" s="50"/>
      <c r="G60" s="50"/>
      <c r="H60" s="50"/>
      <c r="I60" s="50"/>
    </row>
    <row r="61" spans="1:9" s="49" customFormat="1" x14ac:dyDescent="0.2">
      <c r="A61" s="50"/>
      <c r="B61" s="50"/>
      <c r="C61" s="50"/>
      <c r="D61" s="50"/>
      <c r="E61" s="50"/>
      <c r="F61" s="50"/>
      <c r="G61" s="50"/>
      <c r="H61" s="50"/>
      <c r="I61" s="50"/>
    </row>
    <row r="62" spans="1:9" s="49" customFormat="1" x14ac:dyDescent="0.2">
      <c r="A62" s="50"/>
      <c r="B62" s="50"/>
      <c r="C62" s="50"/>
      <c r="D62" s="50"/>
      <c r="E62" s="50"/>
      <c r="F62" s="50"/>
      <c r="G62" s="50"/>
      <c r="H62" s="50"/>
      <c r="I62" s="50"/>
    </row>
    <row r="63" spans="1:9" s="49" customFormat="1" x14ac:dyDescent="0.2">
      <c r="A63" s="50"/>
      <c r="B63" s="50"/>
      <c r="C63" s="50"/>
      <c r="D63" s="50"/>
      <c r="E63" s="50"/>
      <c r="F63" s="50"/>
      <c r="G63" s="50"/>
      <c r="H63" s="50"/>
      <c r="I63" s="50"/>
    </row>
    <row r="64" spans="1:9" s="49" customFormat="1" x14ac:dyDescent="0.2">
      <c r="A64" s="50"/>
      <c r="B64" s="50"/>
      <c r="C64" s="50"/>
      <c r="D64" s="50"/>
      <c r="E64" s="50"/>
      <c r="F64" s="50"/>
      <c r="G64" s="50"/>
      <c r="H64" s="50"/>
      <c r="I64" s="50"/>
    </row>
    <row r="65" spans="1:9" s="49" customFormat="1" x14ac:dyDescent="0.2">
      <c r="A65" s="50"/>
      <c r="B65" s="50"/>
      <c r="C65" s="50"/>
      <c r="D65" s="50"/>
      <c r="E65" s="50"/>
      <c r="F65" s="50"/>
      <c r="G65" s="50"/>
      <c r="H65" s="50"/>
      <c r="I65" s="50"/>
    </row>
    <row r="66" spans="1:9" s="49" customFormat="1" x14ac:dyDescent="0.2">
      <c r="A66" s="50"/>
      <c r="B66" s="50"/>
      <c r="C66" s="50"/>
      <c r="D66" s="50"/>
      <c r="E66" s="50"/>
      <c r="F66" s="50"/>
      <c r="G66" s="50"/>
      <c r="H66" s="50"/>
      <c r="I66" s="50"/>
    </row>
    <row r="67" spans="1:9" s="49" customFormat="1" x14ac:dyDescent="0.2">
      <c r="A67" s="50"/>
      <c r="B67" s="50"/>
      <c r="C67" s="50"/>
      <c r="D67" s="50"/>
      <c r="E67" s="50"/>
      <c r="F67" s="50"/>
      <c r="G67" s="50"/>
      <c r="H67" s="50"/>
      <c r="I67" s="50"/>
    </row>
    <row r="68" spans="1:9" s="49" customFormat="1" x14ac:dyDescent="0.2">
      <c r="A68" s="50"/>
      <c r="B68" s="50"/>
      <c r="C68" s="50"/>
      <c r="D68" s="50"/>
      <c r="E68" s="50"/>
      <c r="F68" s="50"/>
      <c r="G68" s="50"/>
      <c r="H68" s="50"/>
      <c r="I68" s="50"/>
    </row>
    <row r="69" spans="1:9" s="49" customFormat="1" x14ac:dyDescent="0.2">
      <c r="A69" s="50"/>
      <c r="B69" s="50"/>
      <c r="C69" s="50"/>
      <c r="D69" s="50"/>
      <c r="E69" s="50"/>
      <c r="F69" s="50"/>
      <c r="G69" s="50"/>
      <c r="H69" s="50"/>
      <c r="I69" s="50"/>
    </row>
    <row r="70" spans="1:9" s="49" customFormat="1" x14ac:dyDescent="0.2">
      <c r="A70" s="50"/>
      <c r="B70" s="50"/>
      <c r="C70" s="50"/>
      <c r="D70" s="50"/>
      <c r="E70" s="50"/>
      <c r="F70" s="50"/>
      <c r="G70" s="50"/>
      <c r="H70" s="50"/>
      <c r="I70" s="50"/>
    </row>
    <row r="71" spans="1:9" s="49" customFormat="1" x14ac:dyDescent="0.2">
      <c r="A71" s="50"/>
      <c r="B71" s="50"/>
      <c r="C71" s="50"/>
      <c r="D71" s="50"/>
      <c r="E71" s="50"/>
      <c r="F71" s="50"/>
      <c r="G71" s="50"/>
      <c r="H71" s="50"/>
      <c r="I71" s="50"/>
    </row>
    <row r="72" spans="1:9" s="49" customFormat="1" x14ac:dyDescent="0.2">
      <c r="A72" s="50"/>
      <c r="B72" s="50"/>
      <c r="C72" s="50"/>
      <c r="D72" s="50"/>
      <c r="E72" s="50"/>
      <c r="F72" s="50"/>
      <c r="G72" s="50"/>
      <c r="H72" s="50"/>
      <c r="I72" s="50"/>
    </row>
    <row r="73" spans="1:9" s="49" customFormat="1" x14ac:dyDescent="0.2">
      <c r="A73" s="50"/>
      <c r="B73" s="50"/>
      <c r="C73" s="50"/>
      <c r="D73" s="50"/>
      <c r="E73" s="50"/>
      <c r="F73" s="50"/>
      <c r="G73" s="50"/>
      <c r="H73" s="50"/>
      <c r="I73" s="50"/>
    </row>
    <row r="74" spans="1:9" s="49" customFormat="1" x14ac:dyDescent="0.2">
      <c r="A74" s="50"/>
      <c r="B74" s="50"/>
      <c r="C74" s="50"/>
      <c r="D74" s="50"/>
      <c r="E74" s="50"/>
      <c r="F74" s="50"/>
      <c r="G74" s="50"/>
      <c r="H74" s="50"/>
      <c r="I74" s="50"/>
    </row>
    <row r="75" spans="1:9" s="49" customFormat="1" x14ac:dyDescent="0.2">
      <c r="A75" s="50"/>
      <c r="B75" s="50"/>
      <c r="C75" s="50"/>
      <c r="D75" s="50"/>
      <c r="E75" s="50"/>
      <c r="F75" s="50"/>
      <c r="G75" s="50"/>
      <c r="H75" s="50"/>
      <c r="I75" s="50"/>
    </row>
    <row r="76" spans="1:9" s="49" customFormat="1" x14ac:dyDescent="0.2">
      <c r="A76" s="50"/>
      <c r="B76" s="50"/>
      <c r="C76" s="50"/>
      <c r="D76" s="50"/>
      <c r="E76" s="50"/>
      <c r="F76" s="50"/>
      <c r="G76" s="50"/>
      <c r="H76" s="50"/>
      <c r="I76" s="50"/>
    </row>
    <row r="77" spans="1:9" s="49" customFormat="1" x14ac:dyDescent="0.2">
      <c r="A77" s="50"/>
      <c r="B77" s="50"/>
      <c r="C77" s="50"/>
      <c r="D77" s="50"/>
      <c r="E77" s="50"/>
      <c r="F77" s="50"/>
      <c r="G77" s="50"/>
      <c r="H77" s="50"/>
      <c r="I77" s="50"/>
    </row>
    <row r="78" spans="1:9" s="49" customFormat="1" x14ac:dyDescent="0.2">
      <c r="A78" s="50"/>
      <c r="B78" s="50"/>
      <c r="C78" s="50"/>
      <c r="D78" s="50"/>
      <c r="E78" s="50"/>
      <c r="F78" s="50"/>
      <c r="G78" s="50"/>
      <c r="H78" s="50"/>
      <c r="I78" s="50"/>
    </row>
    <row r="79" spans="1:9" s="49" customFormat="1" x14ac:dyDescent="0.2">
      <c r="A79" s="50"/>
      <c r="B79" s="50"/>
      <c r="C79" s="50"/>
      <c r="D79" s="50"/>
      <c r="E79" s="50"/>
      <c r="F79" s="50"/>
      <c r="G79" s="50"/>
      <c r="H79" s="50"/>
      <c r="I79" s="50"/>
    </row>
    <row r="80" spans="1:9" s="49" customFormat="1" x14ac:dyDescent="0.2">
      <c r="A80" s="50"/>
      <c r="B80" s="50"/>
      <c r="C80" s="50"/>
      <c r="D80" s="50"/>
      <c r="E80" s="50"/>
      <c r="F80" s="50"/>
      <c r="G80" s="50"/>
      <c r="H80" s="50"/>
      <c r="I80" s="50"/>
    </row>
    <row r="81" spans="1:9" s="49" customFormat="1" x14ac:dyDescent="0.2">
      <c r="A81" s="50"/>
      <c r="B81" s="50"/>
      <c r="C81" s="50"/>
      <c r="D81" s="50"/>
      <c r="E81" s="50"/>
      <c r="F81" s="50"/>
      <c r="G81" s="50"/>
      <c r="H81" s="50"/>
      <c r="I81" s="50"/>
    </row>
    <row r="82" spans="1:9" s="49" customFormat="1" x14ac:dyDescent="0.2">
      <c r="A82" s="50"/>
      <c r="B82" s="50"/>
      <c r="C82" s="50"/>
      <c r="D82" s="50"/>
      <c r="E82" s="50"/>
      <c r="F82" s="50"/>
      <c r="G82" s="50"/>
      <c r="H82" s="50"/>
      <c r="I82" s="50"/>
    </row>
    <row r="83" spans="1:9" s="49" customFormat="1" x14ac:dyDescent="0.2">
      <c r="A83" s="50"/>
      <c r="B83" s="50"/>
      <c r="C83" s="50"/>
      <c r="D83" s="50"/>
      <c r="E83" s="50"/>
      <c r="F83" s="50"/>
      <c r="G83" s="50"/>
      <c r="H83" s="50"/>
      <c r="I83" s="50"/>
    </row>
    <row r="84" spans="1:9" s="49" customFormat="1" x14ac:dyDescent="0.2">
      <c r="A84" s="50"/>
      <c r="B84" s="50"/>
      <c r="C84" s="50"/>
      <c r="D84" s="50"/>
      <c r="E84" s="50"/>
      <c r="F84" s="50"/>
      <c r="G84" s="50"/>
      <c r="H84" s="50"/>
      <c r="I84" s="50"/>
    </row>
    <row r="85" spans="1:9" s="49" customFormat="1" x14ac:dyDescent="0.2">
      <c r="A85" s="50"/>
      <c r="B85" s="50"/>
      <c r="C85" s="50"/>
      <c r="D85" s="50"/>
      <c r="E85" s="50"/>
      <c r="F85" s="50"/>
      <c r="G85" s="50"/>
      <c r="H85" s="50"/>
      <c r="I85" s="50"/>
    </row>
    <row r="86" spans="1:9" s="49" customFormat="1" x14ac:dyDescent="0.2">
      <c r="A86" s="50"/>
      <c r="B86" s="50"/>
      <c r="C86" s="50"/>
      <c r="D86" s="50"/>
      <c r="E86" s="50"/>
      <c r="F86" s="50"/>
      <c r="G86" s="50"/>
      <c r="H86" s="50"/>
      <c r="I86" s="50"/>
    </row>
    <row r="87" spans="1:9" s="49" customFormat="1" x14ac:dyDescent="0.2">
      <c r="A87" s="50"/>
      <c r="B87" s="50"/>
      <c r="C87" s="50"/>
      <c r="D87" s="50"/>
      <c r="E87" s="50"/>
      <c r="F87" s="50"/>
      <c r="G87" s="50"/>
      <c r="H87" s="50"/>
      <c r="I87" s="50"/>
    </row>
    <row r="88" spans="1:9" s="49" customFormat="1" x14ac:dyDescent="0.2">
      <c r="A88" s="50"/>
      <c r="B88" s="50"/>
      <c r="C88" s="50"/>
      <c r="D88" s="50"/>
      <c r="E88" s="50"/>
      <c r="F88" s="50"/>
      <c r="G88" s="50"/>
      <c r="H88" s="50"/>
      <c r="I88" s="50"/>
    </row>
    <row r="89" spans="1:9" s="49" customFormat="1" x14ac:dyDescent="0.2">
      <c r="A89" s="50"/>
      <c r="B89" s="50"/>
      <c r="C89" s="50"/>
      <c r="D89" s="50"/>
      <c r="E89" s="50"/>
      <c r="F89" s="50"/>
      <c r="G89" s="50"/>
      <c r="H89" s="50"/>
      <c r="I89" s="50"/>
    </row>
    <row r="90" spans="1:9" s="49" customFormat="1" x14ac:dyDescent="0.2">
      <c r="A90" s="50"/>
      <c r="B90" s="50"/>
      <c r="C90" s="50"/>
      <c r="D90" s="50"/>
      <c r="E90" s="50"/>
      <c r="F90" s="50"/>
      <c r="G90" s="50"/>
      <c r="H90" s="50"/>
      <c r="I90" s="50"/>
    </row>
    <row r="91" spans="1:9" s="49" customFormat="1" x14ac:dyDescent="0.2">
      <c r="A91" s="50"/>
      <c r="B91" s="50"/>
      <c r="C91" s="50"/>
      <c r="D91" s="50"/>
      <c r="E91" s="50"/>
      <c r="F91" s="50"/>
      <c r="G91" s="50"/>
      <c r="H91" s="50"/>
      <c r="I91" s="50"/>
    </row>
    <row r="92" spans="1:9" s="49" customFormat="1" x14ac:dyDescent="0.2">
      <c r="A92" s="50"/>
      <c r="B92" s="50"/>
      <c r="C92" s="50"/>
      <c r="D92" s="50"/>
      <c r="E92" s="50"/>
      <c r="F92" s="50"/>
      <c r="G92" s="50"/>
      <c r="H92" s="50"/>
      <c r="I92" s="50"/>
    </row>
    <row r="93" spans="1:9" s="49" customFormat="1" x14ac:dyDescent="0.2">
      <c r="A93" s="50"/>
      <c r="B93" s="50"/>
      <c r="C93" s="50"/>
      <c r="D93" s="50"/>
      <c r="E93" s="50"/>
      <c r="F93" s="50"/>
      <c r="G93" s="50"/>
      <c r="H93" s="50"/>
      <c r="I93" s="50"/>
    </row>
    <row r="94" spans="1:9" s="49" customFormat="1" x14ac:dyDescent="0.2">
      <c r="A94" s="50"/>
      <c r="B94" s="50"/>
      <c r="C94" s="50"/>
      <c r="D94" s="50"/>
      <c r="E94" s="50"/>
      <c r="F94" s="50"/>
      <c r="G94" s="50"/>
      <c r="H94" s="50"/>
      <c r="I94" s="50"/>
    </row>
    <row r="95" spans="1:9" s="49" customFormat="1" x14ac:dyDescent="0.2">
      <c r="A95" s="50"/>
      <c r="B95" s="50"/>
      <c r="C95" s="50"/>
      <c r="D95" s="50"/>
      <c r="E95" s="50"/>
      <c r="F95" s="50"/>
      <c r="G95" s="50"/>
      <c r="H95" s="50"/>
      <c r="I95" s="50"/>
    </row>
    <row r="96" spans="1:9" s="49" customFormat="1" x14ac:dyDescent="0.2">
      <c r="A96" s="50"/>
      <c r="B96" s="50"/>
      <c r="C96" s="50"/>
      <c r="D96" s="50"/>
      <c r="E96" s="50"/>
      <c r="F96" s="50"/>
      <c r="G96" s="50"/>
      <c r="H96" s="50"/>
      <c r="I96" s="50"/>
    </row>
    <row r="97" spans="1:9" s="49" customFormat="1" x14ac:dyDescent="0.2">
      <c r="A97" s="50"/>
      <c r="B97" s="50"/>
      <c r="C97" s="50"/>
      <c r="D97" s="50"/>
      <c r="E97" s="50"/>
      <c r="F97" s="50"/>
      <c r="G97" s="50"/>
      <c r="H97" s="50"/>
      <c r="I97" s="50"/>
    </row>
    <row r="98" spans="1:9" s="49" customFormat="1" x14ac:dyDescent="0.2">
      <c r="A98" s="50"/>
      <c r="B98" s="50"/>
      <c r="C98" s="50"/>
      <c r="D98" s="50"/>
      <c r="E98" s="50"/>
      <c r="F98" s="50"/>
      <c r="G98" s="50"/>
      <c r="H98" s="50"/>
      <c r="I98" s="50"/>
    </row>
    <row r="99" spans="1:9" s="49" customFormat="1" x14ac:dyDescent="0.2">
      <c r="A99" s="50"/>
      <c r="B99" s="50"/>
      <c r="C99" s="50"/>
      <c r="D99" s="50"/>
      <c r="E99" s="50"/>
      <c r="F99" s="50"/>
      <c r="G99" s="50"/>
      <c r="H99" s="50"/>
      <c r="I99" s="50"/>
    </row>
    <row r="100" spans="1:9" s="49" customFormat="1" x14ac:dyDescent="0.2">
      <c r="A100" s="50"/>
      <c r="B100" s="50"/>
      <c r="C100" s="50"/>
      <c r="D100" s="50"/>
      <c r="E100" s="50"/>
      <c r="F100" s="50"/>
      <c r="G100" s="50"/>
      <c r="H100" s="50"/>
      <c r="I100" s="50"/>
    </row>
    <row r="101" spans="1:9" s="49" customFormat="1" x14ac:dyDescent="0.2">
      <c r="A101" s="50"/>
      <c r="B101" s="50"/>
      <c r="C101" s="50"/>
      <c r="D101" s="50"/>
      <c r="E101" s="50"/>
      <c r="F101" s="50"/>
      <c r="G101" s="50"/>
      <c r="H101" s="50"/>
      <c r="I101" s="50"/>
    </row>
    <row r="102" spans="1:9" s="49" customFormat="1" x14ac:dyDescent="0.2">
      <c r="A102" s="50"/>
      <c r="B102" s="50"/>
      <c r="C102" s="50"/>
      <c r="D102" s="50"/>
      <c r="E102" s="50"/>
      <c r="F102" s="50"/>
      <c r="G102" s="50"/>
      <c r="H102" s="50"/>
      <c r="I102" s="50"/>
    </row>
    <row r="103" spans="1:9" s="49" customFormat="1" x14ac:dyDescent="0.2">
      <c r="A103" s="50"/>
      <c r="B103" s="50"/>
      <c r="C103" s="50"/>
      <c r="D103" s="50"/>
      <c r="E103" s="50"/>
      <c r="F103" s="50"/>
      <c r="G103" s="50"/>
      <c r="H103" s="50"/>
      <c r="I103" s="50"/>
    </row>
    <row r="104" spans="1:9" s="49" customFormat="1" x14ac:dyDescent="0.2">
      <c r="A104" s="50"/>
      <c r="B104" s="50"/>
      <c r="C104" s="50"/>
      <c r="D104" s="50"/>
      <c r="E104" s="50"/>
      <c r="F104" s="50"/>
      <c r="G104" s="50"/>
      <c r="H104" s="50"/>
      <c r="I104" s="50"/>
    </row>
    <row r="105" spans="1:9" s="49" customFormat="1" x14ac:dyDescent="0.2">
      <c r="A105" s="50"/>
      <c r="B105" s="50"/>
      <c r="C105" s="50"/>
      <c r="D105" s="50"/>
      <c r="E105" s="50"/>
      <c r="F105" s="50"/>
      <c r="G105" s="50"/>
      <c r="H105" s="50"/>
      <c r="I105" s="50"/>
    </row>
    <row r="106" spans="1:9" s="49" customFormat="1" x14ac:dyDescent="0.2">
      <c r="A106" s="50"/>
      <c r="B106" s="50"/>
      <c r="C106" s="50"/>
      <c r="D106" s="50"/>
      <c r="E106" s="50"/>
      <c r="F106" s="50"/>
      <c r="G106" s="50"/>
      <c r="H106" s="50"/>
      <c r="I106" s="50"/>
    </row>
    <row r="107" spans="1:9" s="49" customFormat="1" x14ac:dyDescent="0.2">
      <c r="A107" s="50"/>
      <c r="B107" s="50"/>
      <c r="C107" s="50"/>
      <c r="D107" s="50"/>
      <c r="E107" s="50"/>
      <c r="F107" s="50"/>
      <c r="G107" s="50"/>
      <c r="H107" s="50"/>
      <c r="I107" s="50"/>
    </row>
    <row r="108" spans="1:9" s="49" customFormat="1" x14ac:dyDescent="0.2">
      <c r="A108" s="50"/>
      <c r="B108" s="50"/>
      <c r="C108" s="50"/>
      <c r="D108" s="50"/>
      <c r="E108" s="50"/>
      <c r="F108" s="50"/>
      <c r="G108" s="50"/>
      <c r="H108" s="50"/>
      <c r="I108" s="50"/>
    </row>
    <row r="109" spans="1:9" s="49" customFormat="1" x14ac:dyDescent="0.2">
      <c r="A109" s="50"/>
      <c r="B109" s="50"/>
      <c r="C109" s="50"/>
      <c r="D109" s="50"/>
      <c r="E109" s="50"/>
      <c r="F109" s="50"/>
      <c r="G109" s="50"/>
      <c r="H109" s="50"/>
      <c r="I109" s="50"/>
    </row>
    <row r="110" spans="1:9" s="49" customFormat="1" x14ac:dyDescent="0.2">
      <c r="A110" s="50"/>
      <c r="B110" s="50"/>
      <c r="C110" s="50"/>
      <c r="D110" s="50"/>
      <c r="E110" s="50"/>
      <c r="F110" s="50"/>
      <c r="G110" s="50"/>
      <c r="H110" s="50"/>
      <c r="I110" s="50"/>
    </row>
    <row r="111" spans="1:9" s="49" customFormat="1" x14ac:dyDescent="0.2">
      <c r="A111" s="50"/>
      <c r="B111" s="50"/>
      <c r="C111" s="50"/>
      <c r="D111" s="50"/>
      <c r="E111" s="50"/>
      <c r="F111" s="50"/>
      <c r="G111" s="50"/>
      <c r="H111" s="50"/>
      <c r="I111" s="50"/>
    </row>
    <row r="112" spans="1:9" s="49" customFormat="1" x14ac:dyDescent="0.2">
      <c r="A112" s="50"/>
      <c r="B112" s="50"/>
      <c r="C112" s="50"/>
      <c r="D112" s="50"/>
      <c r="E112" s="50"/>
      <c r="F112" s="50"/>
      <c r="G112" s="50"/>
      <c r="H112" s="50"/>
      <c r="I112" s="50"/>
    </row>
    <row r="113" spans="1:9" s="49" customFormat="1" x14ac:dyDescent="0.2">
      <c r="A113" s="50"/>
      <c r="B113" s="50"/>
      <c r="C113" s="50"/>
      <c r="D113" s="50"/>
      <c r="E113" s="50"/>
      <c r="F113" s="50"/>
      <c r="G113" s="50"/>
      <c r="H113" s="50"/>
      <c r="I113" s="50"/>
    </row>
    <row r="114" spans="1:9" s="49" customFormat="1" x14ac:dyDescent="0.2">
      <c r="A114" s="50"/>
      <c r="B114" s="50"/>
      <c r="C114" s="50"/>
      <c r="D114" s="50"/>
      <c r="E114" s="50"/>
      <c r="F114" s="50"/>
      <c r="G114" s="50"/>
      <c r="H114" s="50"/>
      <c r="I114" s="50"/>
    </row>
    <row r="115" spans="1:9" s="49" customFormat="1" x14ac:dyDescent="0.2">
      <c r="A115" s="50"/>
      <c r="B115" s="50"/>
      <c r="C115" s="50"/>
      <c r="D115" s="50"/>
      <c r="E115" s="50"/>
      <c r="F115" s="50"/>
      <c r="G115" s="50"/>
      <c r="H115" s="50"/>
      <c r="I115" s="50"/>
    </row>
    <row r="116" spans="1:9" s="49" customFormat="1" x14ac:dyDescent="0.2">
      <c r="A116" s="50"/>
      <c r="B116" s="50"/>
      <c r="C116" s="50"/>
      <c r="D116" s="50"/>
      <c r="E116" s="50"/>
      <c r="F116" s="50"/>
      <c r="G116" s="50"/>
      <c r="H116" s="50"/>
      <c r="I116" s="50"/>
    </row>
    <row r="117" spans="1:9" s="49" customFormat="1" x14ac:dyDescent="0.2">
      <c r="A117" s="50"/>
      <c r="B117" s="50"/>
      <c r="C117" s="50"/>
      <c r="D117" s="50"/>
      <c r="E117" s="50"/>
      <c r="F117" s="50"/>
      <c r="G117" s="50"/>
      <c r="H117" s="50"/>
      <c r="I117" s="50"/>
    </row>
    <row r="118" spans="1:9" s="49" customFormat="1" x14ac:dyDescent="0.2">
      <c r="A118" s="50"/>
      <c r="B118" s="50"/>
      <c r="C118" s="50"/>
      <c r="D118" s="50"/>
      <c r="E118" s="50"/>
      <c r="F118" s="50"/>
      <c r="G118" s="50"/>
      <c r="H118" s="50"/>
      <c r="I118" s="50"/>
    </row>
    <row r="119" spans="1:9" s="49" customFormat="1" x14ac:dyDescent="0.2">
      <c r="A119" s="50"/>
      <c r="B119" s="50"/>
      <c r="C119" s="50"/>
      <c r="D119" s="50"/>
      <c r="E119" s="50"/>
      <c r="F119" s="50"/>
      <c r="G119" s="50"/>
      <c r="H119" s="50"/>
      <c r="I119" s="50"/>
    </row>
    <row r="120" spans="1:9" s="49" customFormat="1" x14ac:dyDescent="0.2">
      <c r="A120" s="50"/>
      <c r="B120" s="50"/>
      <c r="C120" s="50"/>
      <c r="D120" s="50"/>
      <c r="E120" s="50"/>
      <c r="F120" s="50"/>
      <c r="G120" s="50"/>
      <c r="H120" s="50"/>
      <c r="I120" s="50"/>
    </row>
    <row r="121" spans="1:9" s="49" customFormat="1" x14ac:dyDescent="0.2">
      <c r="A121" s="50"/>
      <c r="B121" s="50"/>
      <c r="C121" s="50"/>
      <c r="D121" s="50"/>
      <c r="E121" s="50"/>
      <c r="F121" s="50"/>
      <c r="G121" s="50"/>
      <c r="H121" s="50"/>
      <c r="I121" s="50"/>
    </row>
    <row r="122" spans="1:9" s="49" customFormat="1" x14ac:dyDescent="0.2">
      <c r="A122" s="50"/>
      <c r="B122" s="50"/>
      <c r="C122" s="50"/>
      <c r="D122" s="50"/>
      <c r="E122" s="50"/>
      <c r="F122" s="50"/>
      <c r="G122" s="50"/>
      <c r="H122" s="50"/>
      <c r="I122" s="50"/>
    </row>
    <row r="123" spans="1:9" s="49" customFormat="1" x14ac:dyDescent="0.2">
      <c r="A123" s="50"/>
      <c r="B123" s="50"/>
      <c r="C123" s="50"/>
      <c r="D123" s="50"/>
      <c r="E123" s="50"/>
      <c r="F123" s="50"/>
      <c r="G123" s="50"/>
      <c r="H123" s="50"/>
      <c r="I123" s="50"/>
    </row>
    <row r="124" spans="1:9" s="49" customFormat="1" x14ac:dyDescent="0.2">
      <c r="A124" s="50"/>
      <c r="B124" s="50"/>
      <c r="C124" s="50"/>
      <c r="D124" s="50"/>
      <c r="E124" s="50"/>
      <c r="F124" s="50"/>
      <c r="G124" s="50"/>
      <c r="H124" s="50"/>
      <c r="I124" s="50"/>
    </row>
    <row r="125" spans="1:9" s="49" customFormat="1" x14ac:dyDescent="0.2">
      <c r="A125" s="50"/>
      <c r="B125" s="50"/>
      <c r="C125" s="50"/>
      <c r="D125" s="50"/>
      <c r="E125" s="50"/>
      <c r="F125" s="50"/>
      <c r="G125" s="50"/>
      <c r="H125" s="50"/>
      <c r="I125" s="50"/>
    </row>
    <row r="126" spans="1:9" s="49" customFormat="1" x14ac:dyDescent="0.2">
      <c r="A126" s="50"/>
      <c r="B126" s="50"/>
      <c r="C126" s="50"/>
      <c r="D126" s="50"/>
      <c r="E126" s="50"/>
      <c r="F126" s="50"/>
      <c r="G126" s="50"/>
      <c r="H126" s="50"/>
      <c r="I126" s="50"/>
    </row>
    <row r="127" spans="1:9" s="49" customFormat="1" x14ac:dyDescent="0.2">
      <c r="A127" s="50"/>
      <c r="B127" s="50"/>
      <c r="C127" s="50"/>
      <c r="D127" s="50"/>
      <c r="E127" s="50"/>
      <c r="F127" s="50"/>
      <c r="G127" s="50"/>
      <c r="H127" s="50"/>
      <c r="I127" s="50"/>
    </row>
    <row r="128" spans="1:9" s="49" customFormat="1" x14ac:dyDescent="0.2">
      <c r="A128" s="50"/>
      <c r="B128" s="50"/>
      <c r="C128" s="50"/>
      <c r="D128" s="50"/>
      <c r="E128" s="50"/>
      <c r="F128" s="50"/>
      <c r="G128" s="50"/>
      <c r="H128" s="50"/>
      <c r="I128" s="50"/>
    </row>
    <row r="129" spans="1:9" s="49" customFormat="1" x14ac:dyDescent="0.2">
      <c r="A129" s="50"/>
      <c r="B129" s="50"/>
      <c r="C129" s="50"/>
      <c r="D129" s="50"/>
      <c r="E129" s="50"/>
      <c r="F129" s="50"/>
      <c r="G129" s="50"/>
      <c r="H129" s="50"/>
      <c r="I129" s="50"/>
    </row>
    <row r="130" spans="1:9" s="49" customFormat="1" x14ac:dyDescent="0.2">
      <c r="A130" s="50"/>
      <c r="B130" s="50"/>
      <c r="C130" s="50"/>
      <c r="D130" s="50"/>
      <c r="E130" s="50"/>
      <c r="F130" s="50"/>
      <c r="G130" s="50"/>
      <c r="H130" s="50"/>
      <c r="I130" s="50"/>
    </row>
    <row r="131" spans="1:9" s="49" customFormat="1" x14ac:dyDescent="0.2">
      <c r="A131" s="50"/>
      <c r="B131" s="50"/>
      <c r="C131" s="50"/>
      <c r="D131" s="50"/>
      <c r="E131" s="50"/>
      <c r="F131" s="50"/>
      <c r="G131" s="50"/>
      <c r="H131" s="50"/>
      <c r="I131" s="50"/>
    </row>
    <row r="132" spans="1:9" s="49" customFormat="1" x14ac:dyDescent="0.2">
      <c r="A132" s="50"/>
      <c r="B132" s="50"/>
      <c r="C132" s="50"/>
      <c r="D132" s="50"/>
      <c r="E132" s="50"/>
      <c r="F132" s="50"/>
      <c r="G132" s="50"/>
      <c r="H132" s="50"/>
      <c r="I132" s="50"/>
    </row>
    <row r="133" spans="1:9" s="49" customFormat="1" x14ac:dyDescent="0.2">
      <c r="A133" s="50"/>
      <c r="B133" s="50"/>
      <c r="C133" s="50"/>
      <c r="D133" s="50"/>
      <c r="E133" s="50"/>
      <c r="F133" s="50"/>
      <c r="G133" s="50"/>
      <c r="H133" s="50"/>
      <c r="I133" s="50"/>
    </row>
    <row r="134" spans="1:9" s="49" customFormat="1" x14ac:dyDescent="0.2">
      <c r="A134" s="50"/>
      <c r="B134" s="50"/>
      <c r="C134" s="50"/>
      <c r="D134" s="50"/>
      <c r="E134" s="50"/>
      <c r="F134" s="50"/>
      <c r="G134" s="50"/>
      <c r="H134" s="50"/>
      <c r="I134" s="50"/>
    </row>
    <row r="135" spans="1:9" s="49" customFormat="1" x14ac:dyDescent="0.2">
      <c r="A135" s="50"/>
      <c r="B135" s="50"/>
      <c r="C135" s="50"/>
      <c r="D135" s="50"/>
      <c r="E135" s="50"/>
      <c r="F135" s="50"/>
      <c r="G135" s="50"/>
      <c r="H135" s="50"/>
      <c r="I135" s="50"/>
    </row>
    <row r="136" spans="1:9" s="49" customFormat="1" x14ac:dyDescent="0.2">
      <c r="A136" s="50"/>
      <c r="B136" s="50"/>
      <c r="C136" s="50"/>
      <c r="D136" s="50"/>
      <c r="E136" s="50"/>
      <c r="F136" s="50"/>
      <c r="G136" s="50"/>
      <c r="H136" s="50"/>
      <c r="I136" s="50"/>
    </row>
    <row r="137" spans="1:9" s="49" customFormat="1" x14ac:dyDescent="0.2">
      <c r="A137" s="50"/>
      <c r="B137" s="50"/>
      <c r="C137" s="50"/>
      <c r="D137" s="50"/>
      <c r="E137" s="50"/>
      <c r="F137" s="50"/>
      <c r="G137" s="50"/>
      <c r="H137" s="50"/>
      <c r="I137" s="50"/>
    </row>
    <row r="138" spans="1:9" s="49" customFormat="1" x14ac:dyDescent="0.2">
      <c r="A138" s="50"/>
      <c r="B138" s="50"/>
      <c r="C138" s="50"/>
      <c r="D138" s="50"/>
      <c r="E138" s="50"/>
      <c r="F138" s="50"/>
      <c r="G138" s="50"/>
      <c r="H138" s="50"/>
      <c r="I138" s="50"/>
    </row>
    <row r="139" spans="1:9" s="49" customFormat="1" x14ac:dyDescent="0.2">
      <c r="A139" s="50"/>
      <c r="B139" s="50"/>
      <c r="C139" s="50"/>
      <c r="D139" s="50"/>
      <c r="E139" s="50"/>
      <c r="F139" s="50"/>
      <c r="G139" s="50"/>
      <c r="H139" s="50"/>
      <c r="I139" s="50"/>
    </row>
    <row r="140" spans="1:9" s="49" customFormat="1" x14ac:dyDescent="0.2">
      <c r="A140" s="50"/>
      <c r="B140" s="50"/>
      <c r="C140" s="50"/>
      <c r="D140" s="50"/>
      <c r="E140" s="50"/>
      <c r="F140" s="50"/>
      <c r="G140" s="50"/>
      <c r="H140" s="50"/>
      <c r="I140" s="50"/>
    </row>
    <row r="141" spans="1:9" s="49" customFormat="1" x14ac:dyDescent="0.2">
      <c r="A141" s="50"/>
      <c r="B141" s="50"/>
      <c r="C141" s="50"/>
      <c r="D141" s="50"/>
      <c r="E141" s="50"/>
      <c r="F141" s="50"/>
      <c r="G141" s="50"/>
      <c r="H141" s="50"/>
      <c r="I141" s="50"/>
    </row>
    <row r="142" spans="1:9" s="49" customFormat="1" x14ac:dyDescent="0.2">
      <c r="A142" s="50"/>
      <c r="B142" s="50"/>
      <c r="C142" s="50"/>
      <c r="D142" s="50"/>
      <c r="E142" s="50"/>
      <c r="F142" s="50"/>
      <c r="G142" s="50"/>
      <c r="H142" s="50"/>
      <c r="I142" s="50"/>
    </row>
    <row r="143" spans="1:9" s="49" customFormat="1" x14ac:dyDescent="0.2">
      <c r="A143" s="50"/>
      <c r="B143" s="50"/>
      <c r="C143" s="50"/>
      <c r="D143" s="50"/>
      <c r="E143" s="50"/>
      <c r="F143" s="50"/>
      <c r="G143" s="50"/>
      <c r="H143" s="50"/>
      <c r="I143" s="50"/>
    </row>
    <row r="144" spans="1:9" s="49" customFormat="1" x14ac:dyDescent="0.2">
      <c r="A144" s="50"/>
      <c r="B144" s="50"/>
      <c r="C144" s="50"/>
      <c r="D144" s="50"/>
      <c r="E144" s="50"/>
      <c r="F144" s="50"/>
      <c r="G144" s="50"/>
      <c r="H144" s="50"/>
      <c r="I144" s="50"/>
    </row>
    <row r="145" spans="1:9" s="49" customFormat="1" x14ac:dyDescent="0.2">
      <c r="A145" s="50"/>
      <c r="B145" s="50"/>
      <c r="C145" s="50"/>
      <c r="D145" s="50"/>
      <c r="E145" s="50"/>
      <c r="F145" s="50"/>
      <c r="G145" s="50"/>
      <c r="H145" s="50"/>
      <c r="I145" s="50"/>
    </row>
    <row r="146" spans="1:9" s="49" customFormat="1" x14ac:dyDescent="0.2">
      <c r="A146" s="50"/>
      <c r="B146" s="50"/>
      <c r="C146" s="50"/>
      <c r="D146" s="50"/>
      <c r="E146" s="50"/>
      <c r="F146" s="50"/>
      <c r="G146" s="50"/>
      <c r="H146" s="50"/>
      <c r="I146" s="50"/>
    </row>
    <row r="147" spans="1:9" s="49" customFormat="1" x14ac:dyDescent="0.2">
      <c r="A147" s="50"/>
      <c r="B147" s="50"/>
      <c r="C147" s="50"/>
      <c r="D147" s="50"/>
      <c r="E147" s="50"/>
      <c r="F147" s="50"/>
      <c r="G147" s="50"/>
      <c r="H147" s="50"/>
      <c r="I147" s="50"/>
    </row>
    <row r="148" spans="1:9" s="49" customFormat="1" x14ac:dyDescent="0.2">
      <c r="A148" s="50"/>
      <c r="B148" s="50"/>
      <c r="C148" s="50"/>
      <c r="D148" s="50"/>
      <c r="E148" s="50"/>
      <c r="F148" s="50"/>
      <c r="G148" s="50"/>
      <c r="H148" s="50"/>
      <c r="I148" s="50"/>
    </row>
    <row r="149" spans="1:9" s="49" customFormat="1" x14ac:dyDescent="0.2">
      <c r="A149" s="50"/>
      <c r="B149" s="50"/>
      <c r="C149" s="50"/>
      <c r="D149" s="50"/>
      <c r="E149" s="50"/>
      <c r="F149" s="50"/>
      <c r="G149" s="50"/>
      <c r="H149" s="50"/>
      <c r="I149" s="50"/>
    </row>
    <row r="150" spans="1:9" s="49" customFormat="1" x14ac:dyDescent="0.2">
      <c r="A150" s="50"/>
      <c r="B150" s="50"/>
      <c r="C150" s="50"/>
      <c r="D150" s="50"/>
      <c r="E150" s="50"/>
      <c r="F150" s="50"/>
      <c r="G150" s="50"/>
      <c r="H150" s="50"/>
      <c r="I150" s="50"/>
    </row>
    <row r="151" spans="1:9" s="49" customFormat="1" x14ac:dyDescent="0.2">
      <c r="A151" s="50"/>
      <c r="B151" s="50"/>
      <c r="C151" s="50"/>
      <c r="D151" s="50"/>
      <c r="E151" s="50"/>
      <c r="F151" s="50"/>
      <c r="G151" s="50"/>
      <c r="H151" s="50"/>
      <c r="I151" s="50"/>
    </row>
    <row r="152" spans="1:9" s="49" customFormat="1" x14ac:dyDescent="0.2">
      <c r="A152" s="50"/>
      <c r="B152" s="50"/>
      <c r="C152" s="50"/>
      <c r="D152" s="50"/>
      <c r="E152" s="50"/>
      <c r="F152" s="50"/>
      <c r="G152" s="50"/>
      <c r="H152" s="50"/>
      <c r="I152" s="50"/>
    </row>
    <row r="153" spans="1:9" s="49" customFormat="1" x14ac:dyDescent="0.2">
      <c r="A153" s="50"/>
      <c r="B153" s="50"/>
      <c r="C153" s="50"/>
      <c r="D153" s="50"/>
      <c r="E153" s="50"/>
      <c r="F153" s="50"/>
      <c r="G153" s="50"/>
      <c r="H153" s="50"/>
      <c r="I153" s="50"/>
    </row>
    <row r="154" spans="1:9" s="49" customFormat="1" x14ac:dyDescent="0.2">
      <c r="A154" s="50"/>
      <c r="B154" s="50"/>
      <c r="C154" s="50"/>
      <c r="D154" s="50"/>
      <c r="E154" s="50"/>
      <c r="F154" s="50"/>
      <c r="G154" s="50"/>
      <c r="H154" s="50"/>
      <c r="I154" s="50"/>
    </row>
    <row r="155" spans="1:9" s="49" customFormat="1" x14ac:dyDescent="0.2">
      <c r="A155" s="50"/>
      <c r="B155" s="50"/>
      <c r="C155" s="50"/>
      <c r="D155" s="50"/>
      <c r="E155" s="50"/>
      <c r="F155" s="50"/>
      <c r="G155" s="50"/>
      <c r="H155" s="50"/>
      <c r="I155" s="50"/>
    </row>
    <row r="156" spans="1:9" s="49" customFormat="1" x14ac:dyDescent="0.2">
      <c r="A156" s="50"/>
      <c r="B156" s="50"/>
      <c r="C156" s="50"/>
      <c r="D156" s="50"/>
      <c r="E156" s="50"/>
      <c r="F156" s="50"/>
      <c r="G156" s="50"/>
      <c r="H156" s="50"/>
      <c r="I156" s="50"/>
    </row>
    <row r="157" spans="1:9" s="49" customFormat="1" x14ac:dyDescent="0.2">
      <c r="A157" s="50"/>
      <c r="B157" s="50"/>
      <c r="C157" s="50"/>
      <c r="D157" s="50"/>
      <c r="E157" s="50"/>
      <c r="F157" s="50"/>
      <c r="G157" s="50"/>
      <c r="H157" s="50"/>
      <c r="I157" s="50"/>
    </row>
    <row r="158" spans="1:9" s="49" customFormat="1" x14ac:dyDescent="0.2">
      <c r="A158" s="50"/>
      <c r="B158" s="50"/>
      <c r="C158" s="50"/>
      <c r="D158" s="50"/>
      <c r="E158" s="50"/>
      <c r="F158" s="50"/>
      <c r="G158" s="50"/>
      <c r="H158" s="50"/>
      <c r="I158" s="50"/>
    </row>
    <row r="159" spans="1:9" s="49" customFormat="1" x14ac:dyDescent="0.2">
      <c r="A159" s="50"/>
      <c r="B159" s="50"/>
      <c r="C159" s="50"/>
      <c r="D159" s="50"/>
      <c r="E159" s="50"/>
      <c r="F159" s="50"/>
      <c r="G159" s="50"/>
      <c r="H159" s="50"/>
      <c r="I159" s="50"/>
    </row>
    <row r="160" spans="1:9" s="49" customFormat="1" x14ac:dyDescent="0.2">
      <c r="A160" s="50"/>
      <c r="B160" s="50"/>
      <c r="C160" s="50"/>
      <c r="D160" s="50"/>
      <c r="E160" s="50"/>
      <c r="F160" s="50"/>
      <c r="G160" s="50"/>
      <c r="H160" s="50"/>
      <c r="I160" s="50"/>
    </row>
    <row r="161" spans="1:9" s="49" customFormat="1" x14ac:dyDescent="0.2">
      <c r="A161" s="50"/>
      <c r="B161" s="50"/>
      <c r="C161" s="50"/>
      <c r="D161" s="50"/>
      <c r="E161" s="50"/>
      <c r="F161" s="50"/>
      <c r="G161" s="50"/>
      <c r="H161" s="50"/>
      <c r="I161" s="50"/>
    </row>
    <row r="162" spans="1:9" s="49" customFormat="1" x14ac:dyDescent="0.2">
      <c r="A162" s="50"/>
      <c r="B162" s="50"/>
      <c r="C162" s="50"/>
      <c r="D162" s="50"/>
      <c r="E162" s="50"/>
      <c r="F162" s="50"/>
      <c r="G162" s="50"/>
      <c r="H162" s="50"/>
      <c r="I162" s="50"/>
    </row>
    <row r="163" spans="1:9" s="49" customFormat="1" x14ac:dyDescent="0.2">
      <c r="A163" s="50"/>
      <c r="B163" s="50"/>
      <c r="C163" s="50"/>
      <c r="D163" s="50"/>
      <c r="E163" s="50"/>
      <c r="F163" s="50"/>
      <c r="G163" s="50"/>
      <c r="H163" s="50"/>
      <c r="I163" s="50"/>
    </row>
    <row r="164" spans="1:9" s="49" customFormat="1" x14ac:dyDescent="0.2">
      <c r="A164" s="50"/>
      <c r="B164" s="50"/>
      <c r="C164" s="50"/>
      <c r="D164" s="50"/>
      <c r="E164" s="50"/>
      <c r="F164" s="50"/>
      <c r="G164" s="50"/>
      <c r="H164" s="50"/>
      <c r="I164" s="50"/>
    </row>
    <row r="165" spans="1:9" s="49" customFormat="1" x14ac:dyDescent="0.2">
      <c r="A165" s="50"/>
      <c r="B165" s="50"/>
      <c r="C165" s="50"/>
      <c r="D165" s="50"/>
      <c r="E165" s="50"/>
      <c r="F165" s="50"/>
      <c r="G165" s="50"/>
      <c r="H165" s="50"/>
      <c r="I165" s="50"/>
    </row>
    <row r="166" spans="1:9" s="49" customFormat="1" x14ac:dyDescent="0.2">
      <c r="A166" s="50"/>
      <c r="B166" s="50"/>
      <c r="C166" s="50"/>
      <c r="D166" s="50"/>
      <c r="E166" s="50"/>
      <c r="F166" s="50"/>
      <c r="G166" s="50"/>
      <c r="H166" s="50"/>
      <c r="I166" s="50"/>
    </row>
    <row r="167" spans="1:9" s="49" customFormat="1" x14ac:dyDescent="0.2">
      <c r="A167" s="50"/>
      <c r="B167" s="50"/>
      <c r="C167" s="50"/>
      <c r="D167" s="50"/>
      <c r="E167" s="50"/>
      <c r="F167" s="50"/>
      <c r="G167" s="50"/>
      <c r="H167" s="50"/>
      <c r="I167" s="50"/>
    </row>
    <row r="168" spans="1:9" s="49" customFormat="1" x14ac:dyDescent="0.2">
      <c r="A168" s="50"/>
      <c r="B168" s="50"/>
      <c r="C168" s="50"/>
      <c r="D168" s="50"/>
      <c r="E168" s="50"/>
      <c r="F168" s="50"/>
      <c r="G168" s="50"/>
      <c r="H168" s="50"/>
      <c r="I168" s="50"/>
    </row>
    <row r="169" spans="1:9" s="49" customFormat="1" x14ac:dyDescent="0.2">
      <c r="A169" s="50"/>
      <c r="B169" s="50"/>
      <c r="C169" s="50"/>
      <c r="D169" s="50"/>
      <c r="E169" s="50"/>
      <c r="F169" s="50"/>
      <c r="G169" s="50"/>
      <c r="H169" s="50"/>
      <c r="I169" s="50"/>
    </row>
    <row r="170" spans="1:9" s="49" customFormat="1" x14ac:dyDescent="0.2">
      <c r="A170" s="50"/>
      <c r="B170" s="50"/>
      <c r="C170" s="50"/>
      <c r="D170" s="50"/>
      <c r="E170" s="50"/>
      <c r="F170" s="50"/>
      <c r="G170" s="50"/>
      <c r="H170" s="50"/>
      <c r="I170" s="50"/>
    </row>
    <row r="171" spans="1:9" s="49" customFormat="1" x14ac:dyDescent="0.2">
      <c r="A171" s="50"/>
      <c r="B171" s="50"/>
      <c r="C171" s="50"/>
      <c r="D171" s="50"/>
      <c r="E171" s="50"/>
      <c r="F171" s="50"/>
      <c r="G171" s="50"/>
      <c r="H171" s="50"/>
      <c r="I171" s="50"/>
    </row>
    <row r="172" spans="1:9" s="49" customFormat="1" x14ac:dyDescent="0.2">
      <c r="A172" s="50"/>
      <c r="B172" s="50"/>
      <c r="C172" s="50"/>
      <c r="D172" s="50"/>
      <c r="E172" s="50"/>
      <c r="F172" s="50"/>
      <c r="G172" s="50"/>
      <c r="H172" s="50"/>
      <c r="I172" s="50"/>
    </row>
    <row r="173" spans="1:9" s="49" customFormat="1" x14ac:dyDescent="0.2">
      <c r="A173" s="50"/>
      <c r="B173" s="50"/>
      <c r="C173" s="50"/>
      <c r="D173" s="50"/>
      <c r="E173" s="50"/>
      <c r="F173" s="50"/>
      <c r="G173" s="50"/>
      <c r="H173" s="50"/>
      <c r="I173" s="50"/>
    </row>
    <row r="174" spans="1:9" s="49" customFormat="1" x14ac:dyDescent="0.2">
      <c r="A174" s="50"/>
      <c r="B174" s="50"/>
      <c r="C174" s="50"/>
      <c r="D174" s="50"/>
      <c r="E174" s="50"/>
      <c r="F174" s="50"/>
      <c r="G174" s="50"/>
      <c r="H174" s="50"/>
      <c r="I174" s="50"/>
    </row>
    <row r="175" spans="1:9" s="49" customFormat="1" x14ac:dyDescent="0.2">
      <c r="A175" s="50"/>
      <c r="B175" s="50"/>
      <c r="C175" s="50"/>
      <c r="D175" s="50"/>
      <c r="E175" s="50"/>
      <c r="F175" s="50"/>
      <c r="G175" s="50"/>
      <c r="H175" s="50"/>
      <c r="I175" s="50"/>
    </row>
    <row r="176" spans="1:9" s="49" customFormat="1" x14ac:dyDescent="0.2">
      <c r="A176" s="50"/>
      <c r="B176" s="50"/>
      <c r="C176" s="50"/>
      <c r="D176" s="50"/>
      <c r="E176" s="50"/>
      <c r="F176" s="50"/>
      <c r="G176" s="50"/>
      <c r="H176" s="50"/>
      <c r="I176" s="50"/>
    </row>
    <row r="177" spans="1:9" s="49" customFormat="1" x14ac:dyDescent="0.2">
      <c r="A177" s="50"/>
      <c r="B177" s="50"/>
      <c r="C177" s="50"/>
      <c r="D177" s="50"/>
      <c r="E177" s="50"/>
      <c r="F177" s="50"/>
      <c r="G177" s="50"/>
      <c r="H177" s="50"/>
      <c r="I177" s="50"/>
    </row>
    <row r="178" spans="1:9" s="49" customFormat="1" x14ac:dyDescent="0.2">
      <c r="A178" s="50"/>
      <c r="B178" s="50"/>
      <c r="C178" s="50"/>
      <c r="D178" s="50"/>
      <c r="E178" s="50"/>
      <c r="F178" s="50"/>
      <c r="G178" s="50"/>
      <c r="H178" s="50"/>
      <c r="I178" s="50"/>
    </row>
    <row r="179" spans="1:9" s="49" customFormat="1" x14ac:dyDescent="0.2">
      <c r="A179" s="50"/>
      <c r="B179" s="50"/>
      <c r="C179" s="50"/>
      <c r="D179" s="50"/>
      <c r="E179" s="50"/>
      <c r="F179" s="50"/>
      <c r="G179" s="50"/>
      <c r="H179" s="50"/>
      <c r="I179" s="50"/>
    </row>
    <row r="180" spans="1:9" s="49" customFormat="1" x14ac:dyDescent="0.2">
      <c r="A180" s="50"/>
      <c r="B180" s="50"/>
      <c r="C180" s="50"/>
      <c r="D180" s="50"/>
      <c r="E180" s="50"/>
      <c r="F180" s="50"/>
      <c r="G180" s="50"/>
      <c r="H180" s="50"/>
      <c r="I180" s="50"/>
    </row>
    <row r="181" spans="1:9" s="49" customFormat="1" x14ac:dyDescent="0.2">
      <c r="A181" s="50"/>
      <c r="B181" s="50"/>
      <c r="C181" s="50"/>
      <c r="D181" s="50"/>
      <c r="E181" s="50"/>
      <c r="F181" s="50"/>
      <c r="G181" s="50"/>
      <c r="H181" s="50"/>
      <c r="I181" s="50"/>
    </row>
    <row r="182" spans="1:9" s="49" customFormat="1" x14ac:dyDescent="0.2">
      <c r="A182" s="50"/>
      <c r="B182" s="50"/>
      <c r="C182" s="50"/>
      <c r="D182" s="50"/>
      <c r="E182" s="50"/>
      <c r="F182" s="50"/>
      <c r="G182" s="50"/>
      <c r="H182" s="50"/>
      <c r="I182" s="50"/>
    </row>
    <row r="183" spans="1:9" s="49" customFormat="1" x14ac:dyDescent="0.2">
      <c r="A183" s="50"/>
      <c r="B183" s="50"/>
      <c r="C183" s="50"/>
      <c r="D183" s="50"/>
      <c r="E183" s="50"/>
      <c r="F183" s="50"/>
      <c r="G183" s="50"/>
      <c r="H183" s="50"/>
      <c r="I183" s="50"/>
    </row>
    <row r="184" spans="1:9" s="49" customFormat="1" x14ac:dyDescent="0.2">
      <c r="A184" s="50"/>
      <c r="B184" s="50"/>
      <c r="C184" s="50"/>
      <c r="D184" s="50"/>
      <c r="E184" s="50"/>
      <c r="F184" s="50"/>
      <c r="G184" s="50"/>
      <c r="H184" s="50"/>
      <c r="I184" s="50"/>
    </row>
    <row r="185" spans="1:9" s="49" customFormat="1" x14ac:dyDescent="0.2">
      <c r="A185" s="50"/>
      <c r="B185" s="50"/>
      <c r="C185" s="50"/>
      <c r="D185" s="50"/>
      <c r="E185" s="50"/>
      <c r="F185" s="50"/>
      <c r="G185" s="50"/>
      <c r="H185" s="50"/>
      <c r="I185" s="50"/>
    </row>
    <row r="186" spans="1:9" s="49" customFormat="1" x14ac:dyDescent="0.2">
      <c r="A186" s="50"/>
      <c r="B186" s="50"/>
      <c r="C186" s="50"/>
      <c r="D186" s="50"/>
      <c r="E186" s="50"/>
      <c r="F186" s="50"/>
      <c r="G186" s="50"/>
      <c r="H186" s="50"/>
      <c r="I186" s="50"/>
    </row>
    <row r="187" spans="1:9" s="49" customFormat="1" x14ac:dyDescent="0.2">
      <c r="A187" s="50"/>
      <c r="B187" s="50"/>
      <c r="C187" s="50"/>
      <c r="D187" s="50"/>
      <c r="E187" s="50"/>
      <c r="F187" s="50"/>
      <c r="G187" s="50"/>
      <c r="H187" s="50"/>
      <c r="I187" s="50"/>
    </row>
    <row r="188" spans="1:9" s="49" customFormat="1" x14ac:dyDescent="0.2">
      <c r="A188" s="50"/>
      <c r="B188" s="50"/>
      <c r="C188" s="50"/>
      <c r="D188" s="50"/>
      <c r="E188" s="50"/>
      <c r="F188" s="50"/>
      <c r="G188" s="50"/>
      <c r="H188" s="50"/>
      <c r="I188" s="50"/>
    </row>
    <row r="189" spans="1:9" s="49" customFormat="1" x14ac:dyDescent="0.2">
      <c r="A189" s="50"/>
      <c r="B189" s="50"/>
      <c r="C189" s="50"/>
      <c r="D189" s="50"/>
      <c r="E189" s="50"/>
      <c r="F189" s="50"/>
      <c r="G189" s="50"/>
      <c r="H189" s="50"/>
      <c r="I189" s="50"/>
    </row>
    <row r="190" spans="1:9" s="49" customFormat="1" x14ac:dyDescent="0.2">
      <c r="A190" s="50"/>
      <c r="B190" s="50"/>
      <c r="C190" s="50"/>
      <c r="D190" s="50"/>
      <c r="E190" s="50"/>
      <c r="F190" s="50"/>
      <c r="G190" s="50"/>
      <c r="H190" s="50"/>
      <c r="I190" s="50"/>
    </row>
    <row r="191" spans="1:9" s="49" customFormat="1" x14ac:dyDescent="0.2">
      <c r="A191" s="50"/>
      <c r="B191" s="50"/>
      <c r="C191" s="50"/>
      <c r="D191" s="50"/>
      <c r="E191" s="50"/>
      <c r="F191" s="50"/>
      <c r="G191" s="50"/>
      <c r="H191" s="50"/>
      <c r="I191" s="50"/>
    </row>
    <row r="192" spans="1:9" s="49" customFormat="1" x14ac:dyDescent="0.2">
      <c r="A192" s="50"/>
      <c r="B192" s="50"/>
      <c r="C192" s="50"/>
      <c r="D192" s="50"/>
      <c r="E192" s="50"/>
      <c r="F192" s="50"/>
      <c r="G192" s="50"/>
      <c r="H192" s="50"/>
      <c r="I192" s="50"/>
    </row>
    <row r="193" spans="1:9" s="49" customFormat="1" x14ac:dyDescent="0.2">
      <c r="A193" s="50"/>
      <c r="B193" s="50"/>
      <c r="C193" s="50"/>
      <c r="D193" s="50"/>
      <c r="E193" s="50"/>
      <c r="F193" s="50"/>
      <c r="G193" s="50"/>
      <c r="H193" s="50"/>
      <c r="I193" s="50"/>
    </row>
    <row r="194" spans="1:9" s="49" customFormat="1" x14ac:dyDescent="0.2">
      <c r="A194" s="50"/>
      <c r="B194" s="50"/>
      <c r="C194" s="50"/>
      <c r="D194" s="50"/>
      <c r="E194" s="50"/>
      <c r="F194" s="50"/>
      <c r="G194" s="50"/>
      <c r="H194" s="50"/>
      <c r="I194" s="50"/>
    </row>
    <row r="195" spans="1:9" s="49" customFormat="1" x14ac:dyDescent="0.2">
      <c r="A195" s="50"/>
      <c r="B195" s="50"/>
      <c r="C195" s="50"/>
      <c r="D195" s="50"/>
      <c r="E195" s="50"/>
      <c r="F195" s="50"/>
      <c r="G195" s="50"/>
      <c r="H195" s="50"/>
      <c r="I195" s="50"/>
    </row>
    <row r="196" spans="1:9" s="49" customFormat="1" x14ac:dyDescent="0.2">
      <c r="A196" s="50"/>
      <c r="B196" s="50"/>
      <c r="C196" s="50"/>
      <c r="D196" s="50"/>
      <c r="E196" s="50"/>
      <c r="F196" s="50"/>
      <c r="G196" s="50"/>
      <c r="H196" s="50"/>
      <c r="I196" s="50"/>
    </row>
    <row r="197" spans="1:9" s="49" customFormat="1" x14ac:dyDescent="0.2">
      <c r="A197" s="50"/>
      <c r="B197" s="50"/>
      <c r="C197" s="50"/>
      <c r="D197" s="50"/>
      <c r="E197" s="50"/>
      <c r="F197" s="50"/>
      <c r="G197" s="50"/>
      <c r="H197" s="50"/>
      <c r="I197" s="50"/>
    </row>
    <row r="198" spans="1:9" s="49" customFormat="1" x14ac:dyDescent="0.2">
      <c r="A198" s="50"/>
      <c r="B198" s="50"/>
      <c r="C198" s="50"/>
      <c r="D198" s="50"/>
      <c r="E198" s="50"/>
      <c r="F198" s="50"/>
      <c r="G198" s="50"/>
      <c r="H198" s="50"/>
      <c r="I198" s="50"/>
    </row>
    <row r="199" spans="1:9" s="49" customFormat="1" x14ac:dyDescent="0.2">
      <c r="A199" s="50"/>
      <c r="B199" s="50"/>
      <c r="C199" s="50"/>
      <c r="D199" s="50"/>
      <c r="E199" s="50"/>
      <c r="F199" s="50"/>
      <c r="G199" s="50"/>
      <c r="H199" s="50"/>
      <c r="I199" s="50"/>
    </row>
    <row r="200" spans="1:9" s="49" customFormat="1" x14ac:dyDescent="0.2">
      <c r="A200" s="50"/>
      <c r="B200" s="50"/>
      <c r="C200" s="50"/>
      <c r="D200" s="50"/>
      <c r="E200" s="50"/>
      <c r="F200" s="50"/>
      <c r="G200" s="50"/>
      <c r="H200" s="50"/>
      <c r="I200" s="50"/>
    </row>
    <row r="201" spans="1:9" s="49" customFormat="1" x14ac:dyDescent="0.2">
      <c r="A201" s="50"/>
      <c r="B201" s="50"/>
      <c r="C201" s="50"/>
      <c r="D201" s="50"/>
      <c r="E201" s="50"/>
      <c r="F201" s="50"/>
      <c r="G201" s="50"/>
      <c r="H201" s="50"/>
      <c r="I201" s="50"/>
    </row>
    <row r="202" spans="1:9" s="49" customFormat="1" x14ac:dyDescent="0.2">
      <c r="A202" s="50"/>
      <c r="B202" s="50"/>
      <c r="C202" s="50"/>
      <c r="D202" s="50"/>
      <c r="E202" s="50"/>
      <c r="F202" s="50"/>
      <c r="G202" s="50"/>
      <c r="H202" s="50"/>
      <c r="I202" s="50"/>
    </row>
    <row r="203" spans="1:9" s="49" customFormat="1" x14ac:dyDescent="0.2">
      <c r="A203" s="50"/>
      <c r="B203" s="50"/>
      <c r="C203" s="50"/>
      <c r="D203" s="50"/>
      <c r="E203" s="50"/>
      <c r="F203" s="50"/>
      <c r="G203" s="50"/>
      <c r="H203" s="50"/>
      <c r="I203" s="50"/>
    </row>
    <row r="204" spans="1:9" s="49" customFormat="1" x14ac:dyDescent="0.2">
      <c r="A204" s="50"/>
      <c r="B204" s="50"/>
      <c r="C204" s="50"/>
      <c r="D204" s="50"/>
      <c r="E204" s="50"/>
      <c r="F204" s="50"/>
      <c r="G204" s="50"/>
      <c r="H204" s="50"/>
      <c r="I204" s="50"/>
    </row>
    <row r="205" spans="1:9" s="49" customFormat="1" x14ac:dyDescent="0.2">
      <c r="A205" s="50"/>
      <c r="B205" s="50"/>
      <c r="C205" s="50"/>
      <c r="D205" s="50"/>
      <c r="E205" s="50"/>
      <c r="F205" s="50"/>
      <c r="G205" s="50"/>
      <c r="H205" s="50"/>
      <c r="I205" s="50"/>
    </row>
    <row r="206" spans="1:9" s="49" customFormat="1" x14ac:dyDescent="0.2">
      <c r="A206" s="50"/>
      <c r="B206" s="50"/>
      <c r="C206" s="50"/>
      <c r="D206" s="50"/>
      <c r="E206" s="50"/>
      <c r="F206" s="50"/>
      <c r="G206" s="50"/>
      <c r="H206" s="50"/>
      <c r="I206" s="50"/>
    </row>
    <row r="207" spans="1:9" s="49" customFormat="1" x14ac:dyDescent="0.2">
      <c r="A207" s="50"/>
      <c r="B207" s="50"/>
      <c r="C207" s="50"/>
      <c r="D207" s="50"/>
      <c r="E207" s="50"/>
      <c r="F207" s="50"/>
      <c r="G207" s="50"/>
      <c r="H207" s="50"/>
      <c r="I207" s="50"/>
    </row>
    <row r="208" spans="1:9" s="49" customFormat="1" x14ac:dyDescent="0.2">
      <c r="A208" s="50"/>
      <c r="B208" s="50"/>
      <c r="C208" s="50"/>
      <c r="D208" s="50"/>
      <c r="E208" s="50"/>
      <c r="F208" s="50"/>
      <c r="G208" s="50"/>
      <c r="H208" s="50"/>
      <c r="I208" s="50"/>
    </row>
    <row r="209" spans="1:9" s="49" customFormat="1" x14ac:dyDescent="0.2">
      <c r="A209" s="50"/>
      <c r="B209" s="50"/>
      <c r="C209" s="50"/>
      <c r="D209" s="50"/>
      <c r="E209" s="50"/>
      <c r="F209" s="50"/>
      <c r="G209" s="50"/>
      <c r="H209" s="50"/>
      <c r="I209" s="50"/>
    </row>
    <row r="210" spans="1:9" s="49" customFormat="1" x14ac:dyDescent="0.2">
      <c r="A210" s="50"/>
      <c r="B210" s="50"/>
      <c r="C210" s="50"/>
      <c r="D210" s="50"/>
      <c r="E210" s="50"/>
      <c r="F210" s="50"/>
      <c r="G210" s="50"/>
      <c r="H210" s="50"/>
      <c r="I210" s="50"/>
    </row>
    <row r="211" spans="1:9" s="49" customFormat="1" x14ac:dyDescent="0.2">
      <c r="A211" s="50"/>
      <c r="B211" s="50"/>
      <c r="C211" s="50"/>
      <c r="D211" s="50"/>
      <c r="E211" s="50"/>
      <c r="F211" s="50"/>
      <c r="G211" s="50"/>
      <c r="H211" s="50"/>
      <c r="I211" s="50"/>
    </row>
    <row r="212" spans="1:9" s="49" customFormat="1" x14ac:dyDescent="0.2">
      <c r="A212" s="50"/>
      <c r="B212" s="50"/>
      <c r="C212" s="50"/>
      <c r="D212" s="50"/>
      <c r="E212" s="50"/>
      <c r="F212" s="50"/>
      <c r="G212" s="50"/>
      <c r="H212" s="50"/>
      <c r="I212" s="50"/>
    </row>
    <row r="213" spans="1:9" s="49" customFormat="1" x14ac:dyDescent="0.2">
      <c r="A213" s="50"/>
      <c r="B213" s="50"/>
      <c r="C213" s="50"/>
      <c r="D213" s="50"/>
      <c r="E213" s="50"/>
      <c r="F213" s="50"/>
      <c r="G213" s="50"/>
      <c r="H213" s="50"/>
      <c r="I213" s="50"/>
    </row>
    <row r="214" spans="1:9" s="49" customFormat="1" x14ac:dyDescent="0.2">
      <c r="A214" s="50"/>
      <c r="B214" s="50"/>
      <c r="C214" s="50"/>
      <c r="D214" s="50"/>
      <c r="E214" s="50"/>
      <c r="F214" s="50"/>
      <c r="G214" s="50"/>
      <c r="H214" s="50"/>
      <c r="I214" s="50"/>
    </row>
    <row r="215" spans="1:9" s="49" customFormat="1" x14ac:dyDescent="0.2">
      <c r="A215" s="50"/>
      <c r="B215" s="50"/>
      <c r="C215" s="50"/>
      <c r="D215" s="50"/>
      <c r="E215" s="50"/>
      <c r="F215" s="50"/>
      <c r="G215" s="50"/>
      <c r="H215" s="50"/>
      <c r="I215" s="50"/>
    </row>
    <row r="216" spans="1:9" s="49" customFormat="1" x14ac:dyDescent="0.2">
      <c r="A216" s="50"/>
      <c r="B216" s="50"/>
      <c r="C216" s="50"/>
      <c r="D216" s="50"/>
      <c r="E216" s="50"/>
      <c r="F216" s="50"/>
      <c r="G216" s="50"/>
      <c r="H216" s="50"/>
      <c r="I216" s="50"/>
    </row>
    <row r="217" spans="1:9" s="49" customFormat="1" x14ac:dyDescent="0.2">
      <c r="A217" s="50"/>
      <c r="B217" s="50"/>
      <c r="C217" s="50"/>
      <c r="D217" s="50"/>
      <c r="E217" s="50"/>
      <c r="F217" s="50"/>
      <c r="G217" s="50"/>
      <c r="H217" s="50"/>
      <c r="I217" s="50"/>
    </row>
    <row r="218" spans="1:9" s="49" customFormat="1" x14ac:dyDescent="0.2">
      <c r="A218" s="50"/>
      <c r="B218" s="50"/>
      <c r="C218" s="50"/>
      <c r="D218" s="50"/>
      <c r="E218" s="50"/>
      <c r="F218" s="50"/>
      <c r="G218" s="50"/>
      <c r="H218" s="50"/>
      <c r="I218" s="50"/>
    </row>
    <row r="219" spans="1:9" s="49" customFormat="1" x14ac:dyDescent="0.2">
      <c r="A219" s="50"/>
      <c r="B219" s="50"/>
      <c r="C219" s="50"/>
      <c r="D219" s="50"/>
      <c r="E219" s="50"/>
      <c r="F219" s="50"/>
      <c r="G219" s="50"/>
      <c r="H219" s="50"/>
      <c r="I219" s="50"/>
    </row>
    <row r="220" spans="1:9" s="49" customFormat="1" x14ac:dyDescent="0.2">
      <c r="A220" s="50"/>
      <c r="B220" s="50"/>
      <c r="C220" s="50"/>
      <c r="D220" s="50"/>
      <c r="E220" s="50"/>
      <c r="F220" s="50"/>
      <c r="G220" s="50"/>
      <c r="H220" s="50"/>
      <c r="I220" s="50"/>
    </row>
    <row r="221" spans="1:9" s="49" customFormat="1" x14ac:dyDescent="0.2">
      <c r="A221" s="50"/>
      <c r="B221" s="50"/>
      <c r="C221" s="50"/>
      <c r="D221" s="50"/>
      <c r="E221" s="50"/>
      <c r="F221" s="50"/>
      <c r="G221" s="50"/>
      <c r="H221" s="50"/>
      <c r="I221" s="50"/>
    </row>
    <row r="222" spans="1:9" s="49" customFormat="1" x14ac:dyDescent="0.2">
      <c r="A222" s="50"/>
      <c r="B222" s="50"/>
      <c r="C222" s="50"/>
      <c r="D222" s="50"/>
      <c r="E222" s="50"/>
      <c r="F222" s="50"/>
      <c r="G222" s="50"/>
      <c r="H222" s="50"/>
      <c r="I222" s="50"/>
    </row>
    <row r="223" spans="1:9" s="49" customFormat="1" x14ac:dyDescent="0.2">
      <c r="A223" s="50"/>
      <c r="B223" s="50"/>
      <c r="C223" s="50"/>
      <c r="D223" s="50"/>
      <c r="E223" s="50"/>
      <c r="F223" s="50"/>
      <c r="G223" s="50"/>
      <c r="H223" s="50"/>
      <c r="I223" s="50"/>
    </row>
    <row r="224" spans="1:9" s="49" customFormat="1" x14ac:dyDescent="0.2">
      <c r="A224" s="50"/>
      <c r="B224" s="50"/>
      <c r="C224" s="50"/>
      <c r="D224" s="50"/>
      <c r="E224" s="50"/>
      <c r="F224" s="50"/>
      <c r="G224" s="50"/>
      <c r="H224" s="50"/>
      <c r="I224" s="50"/>
    </row>
    <row r="225" spans="1:9" s="49" customFormat="1" x14ac:dyDescent="0.2">
      <c r="A225" s="50"/>
      <c r="B225" s="50"/>
      <c r="C225" s="50"/>
      <c r="D225" s="50"/>
      <c r="E225" s="50"/>
      <c r="F225" s="50"/>
      <c r="G225" s="50"/>
      <c r="H225" s="50"/>
      <c r="I225" s="50"/>
    </row>
    <row r="226" spans="1:9" s="49" customFormat="1" x14ac:dyDescent="0.2">
      <c r="A226" s="50"/>
      <c r="B226" s="50"/>
      <c r="C226" s="50"/>
      <c r="D226" s="50"/>
      <c r="E226" s="50"/>
      <c r="F226" s="50"/>
      <c r="G226" s="50"/>
      <c r="H226" s="50"/>
      <c r="I226" s="50"/>
    </row>
    <row r="227" spans="1:9" s="49" customFormat="1" x14ac:dyDescent="0.2">
      <c r="A227" s="50"/>
      <c r="B227" s="50"/>
      <c r="C227" s="50"/>
      <c r="D227" s="50"/>
      <c r="E227" s="50"/>
      <c r="F227" s="50"/>
      <c r="G227" s="50"/>
      <c r="H227" s="50"/>
      <c r="I227" s="50"/>
    </row>
    <row r="228" spans="1:9" s="49" customFormat="1" x14ac:dyDescent="0.2">
      <c r="A228" s="50"/>
      <c r="B228" s="50"/>
      <c r="C228" s="50"/>
      <c r="D228" s="50"/>
      <c r="E228" s="50"/>
      <c r="F228" s="50"/>
      <c r="G228" s="50"/>
      <c r="H228" s="50"/>
      <c r="I228" s="50"/>
    </row>
    <row r="229" spans="1:9" s="49" customFormat="1" x14ac:dyDescent="0.2">
      <c r="A229" s="50"/>
      <c r="B229" s="50"/>
      <c r="C229" s="50"/>
      <c r="D229" s="50"/>
      <c r="E229" s="50"/>
      <c r="F229" s="50"/>
      <c r="G229" s="50"/>
      <c r="H229" s="50"/>
      <c r="I229" s="50"/>
    </row>
    <row r="230" spans="1:9" s="49" customFormat="1" x14ac:dyDescent="0.2">
      <c r="A230" s="50"/>
      <c r="B230" s="50"/>
      <c r="C230" s="50"/>
      <c r="D230" s="50"/>
      <c r="E230" s="50"/>
      <c r="F230" s="50"/>
      <c r="G230" s="50"/>
      <c r="H230" s="50"/>
      <c r="I230" s="50"/>
    </row>
    <row r="231" spans="1:9" s="49" customFormat="1" x14ac:dyDescent="0.2">
      <c r="A231" s="50"/>
      <c r="B231" s="50"/>
      <c r="C231" s="50"/>
      <c r="D231" s="50"/>
      <c r="E231" s="50"/>
      <c r="F231" s="50"/>
      <c r="G231" s="50"/>
      <c r="H231" s="50"/>
      <c r="I231" s="50"/>
    </row>
    <row r="232" spans="1:9" s="49" customFormat="1" x14ac:dyDescent="0.2">
      <c r="A232" s="50"/>
      <c r="B232" s="50"/>
      <c r="C232" s="50"/>
      <c r="D232" s="50"/>
      <c r="E232" s="50"/>
      <c r="F232" s="50"/>
      <c r="G232" s="50"/>
      <c r="H232" s="50"/>
      <c r="I232" s="50"/>
    </row>
    <row r="233" spans="1:9" s="49" customFormat="1" x14ac:dyDescent="0.2">
      <c r="A233" s="50"/>
      <c r="B233" s="50"/>
      <c r="C233" s="50"/>
      <c r="D233" s="50"/>
      <c r="E233" s="50"/>
      <c r="F233" s="50"/>
      <c r="G233" s="50"/>
      <c r="H233" s="50"/>
      <c r="I233" s="50"/>
    </row>
    <row r="234" spans="1:9" s="49" customFormat="1" x14ac:dyDescent="0.2">
      <c r="A234" s="50"/>
      <c r="B234" s="50"/>
      <c r="C234" s="50"/>
      <c r="D234" s="50"/>
      <c r="E234" s="50"/>
      <c r="F234" s="50"/>
      <c r="G234" s="50"/>
      <c r="H234" s="50"/>
      <c r="I234" s="50"/>
    </row>
    <row r="235" spans="1:9" s="49" customFormat="1" x14ac:dyDescent="0.2">
      <c r="A235" s="50"/>
      <c r="B235" s="50"/>
      <c r="C235" s="50"/>
      <c r="D235" s="50"/>
      <c r="E235" s="50"/>
      <c r="F235" s="50"/>
      <c r="G235" s="50"/>
      <c r="H235" s="50"/>
      <c r="I235" s="50"/>
    </row>
    <row r="236" spans="1:9" s="49" customFormat="1" x14ac:dyDescent="0.2">
      <c r="A236" s="50"/>
      <c r="B236" s="50"/>
      <c r="C236" s="50"/>
      <c r="D236" s="50"/>
      <c r="E236" s="50"/>
      <c r="F236" s="50"/>
      <c r="G236" s="50"/>
      <c r="H236" s="50"/>
      <c r="I236" s="50"/>
    </row>
    <row r="237" spans="1:9" s="49" customFormat="1" x14ac:dyDescent="0.2">
      <c r="A237" s="50"/>
      <c r="B237" s="50"/>
      <c r="C237" s="50"/>
      <c r="D237" s="50"/>
      <c r="E237" s="50"/>
      <c r="F237" s="50"/>
      <c r="G237" s="50"/>
      <c r="H237" s="50"/>
      <c r="I237" s="50"/>
    </row>
    <row r="238" spans="1:9" s="49" customFormat="1" x14ac:dyDescent="0.2">
      <c r="A238" s="50"/>
      <c r="B238" s="50"/>
      <c r="C238" s="50"/>
      <c r="D238" s="50"/>
      <c r="E238" s="50"/>
      <c r="F238" s="50"/>
      <c r="G238" s="50"/>
      <c r="H238" s="50"/>
      <c r="I238" s="50"/>
    </row>
    <row r="239" spans="1:9" s="49" customFormat="1" x14ac:dyDescent="0.2">
      <c r="A239" s="50"/>
      <c r="B239" s="50"/>
      <c r="C239" s="50"/>
      <c r="D239" s="50"/>
      <c r="E239" s="50"/>
      <c r="F239" s="50"/>
      <c r="G239" s="50"/>
      <c r="H239" s="50"/>
      <c r="I239" s="50"/>
    </row>
    <row r="240" spans="1:9" s="49" customFormat="1" x14ac:dyDescent="0.2">
      <c r="A240" s="50"/>
      <c r="B240" s="50"/>
      <c r="C240" s="50"/>
      <c r="D240" s="50"/>
      <c r="E240" s="50"/>
      <c r="F240" s="50"/>
      <c r="G240" s="50"/>
      <c r="H240" s="50"/>
      <c r="I240" s="50"/>
    </row>
    <row r="241" spans="1:9" s="49" customFormat="1" x14ac:dyDescent="0.2">
      <c r="A241" s="50"/>
      <c r="B241" s="50"/>
      <c r="C241" s="50"/>
      <c r="D241" s="50"/>
      <c r="E241" s="50"/>
      <c r="F241" s="50"/>
      <c r="G241" s="50"/>
      <c r="H241" s="50"/>
      <c r="I241" s="50"/>
    </row>
    <row r="242" spans="1:9" s="49" customFormat="1" x14ac:dyDescent="0.2">
      <c r="A242" s="50"/>
      <c r="B242" s="50"/>
      <c r="C242" s="50"/>
      <c r="D242" s="50"/>
      <c r="E242" s="50"/>
      <c r="F242" s="50"/>
      <c r="G242" s="50"/>
      <c r="H242" s="50"/>
      <c r="I242" s="50"/>
    </row>
    <row r="243" spans="1:9" s="49" customFormat="1" x14ac:dyDescent="0.2">
      <c r="A243" s="50"/>
      <c r="B243" s="50"/>
      <c r="C243" s="50"/>
      <c r="D243" s="50"/>
      <c r="E243" s="50"/>
      <c r="F243" s="50"/>
      <c r="G243" s="50"/>
      <c r="H243" s="50"/>
      <c r="I243" s="50"/>
    </row>
    <row r="244" spans="1:9" s="49" customFormat="1" x14ac:dyDescent="0.2">
      <c r="A244" s="50"/>
      <c r="B244" s="50"/>
      <c r="C244" s="50"/>
      <c r="D244" s="50"/>
      <c r="E244" s="50"/>
      <c r="F244" s="50"/>
      <c r="G244" s="50"/>
      <c r="H244" s="50"/>
      <c r="I244" s="50"/>
    </row>
    <row r="245" spans="1:9" s="49" customFormat="1" x14ac:dyDescent="0.2">
      <c r="A245" s="50"/>
      <c r="B245" s="50"/>
      <c r="C245" s="50"/>
      <c r="D245" s="50"/>
      <c r="E245" s="50"/>
      <c r="F245" s="50"/>
      <c r="G245" s="50"/>
      <c r="H245" s="50"/>
      <c r="I245" s="50"/>
    </row>
    <row r="246" spans="1:9" s="49" customFormat="1" x14ac:dyDescent="0.2">
      <c r="A246" s="50"/>
      <c r="B246" s="50"/>
      <c r="C246" s="50"/>
      <c r="D246" s="50"/>
      <c r="E246" s="50"/>
      <c r="F246" s="50"/>
      <c r="G246" s="50"/>
      <c r="H246" s="50"/>
      <c r="I246" s="50"/>
    </row>
    <row r="247" spans="1:9" s="49" customFormat="1" x14ac:dyDescent="0.2">
      <c r="A247" s="50"/>
      <c r="B247" s="50"/>
      <c r="C247" s="50"/>
      <c r="D247" s="50"/>
      <c r="E247" s="50"/>
      <c r="F247" s="50"/>
      <c r="G247" s="50"/>
      <c r="H247" s="50"/>
      <c r="I247" s="50"/>
    </row>
    <row r="248" spans="1:9" s="49" customFormat="1" x14ac:dyDescent="0.2">
      <c r="A248" s="50"/>
      <c r="B248" s="50"/>
      <c r="C248" s="50"/>
      <c r="D248" s="50"/>
      <c r="E248" s="50"/>
      <c r="F248" s="50"/>
      <c r="G248" s="50"/>
      <c r="H248" s="50"/>
      <c r="I248" s="50"/>
    </row>
    <row r="249" spans="1:9" s="49" customFormat="1" x14ac:dyDescent="0.2">
      <c r="A249" s="50"/>
      <c r="B249" s="50"/>
      <c r="C249" s="50"/>
      <c r="D249" s="50"/>
      <c r="E249" s="50"/>
      <c r="F249" s="50"/>
      <c r="G249" s="50"/>
      <c r="H249" s="50"/>
      <c r="I249" s="50"/>
    </row>
    <row r="250" spans="1:9" s="49" customFormat="1" x14ac:dyDescent="0.2">
      <c r="A250" s="50"/>
      <c r="B250" s="50"/>
      <c r="C250" s="50"/>
      <c r="D250" s="50"/>
      <c r="E250" s="50"/>
      <c r="F250" s="50"/>
      <c r="G250" s="50"/>
      <c r="H250" s="50"/>
      <c r="I250" s="50"/>
    </row>
    <row r="251" spans="1:9" s="49" customFormat="1" x14ac:dyDescent="0.2">
      <c r="A251" s="50"/>
      <c r="B251" s="50"/>
      <c r="C251" s="50"/>
      <c r="D251" s="50"/>
      <c r="E251" s="50"/>
      <c r="F251" s="50"/>
      <c r="G251" s="50"/>
      <c r="H251" s="50"/>
      <c r="I251" s="50"/>
    </row>
    <row r="252" spans="1:9" s="49" customFormat="1" x14ac:dyDescent="0.2">
      <c r="A252" s="50"/>
      <c r="B252" s="50"/>
      <c r="C252" s="50"/>
      <c r="D252" s="50"/>
      <c r="E252" s="50"/>
      <c r="F252" s="50"/>
      <c r="G252" s="50"/>
      <c r="H252" s="50"/>
      <c r="I252" s="50"/>
    </row>
    <row r="253" spans="1:9" s="49" customFormat="1" x14ac:dyDescent="0.2">
      <c r="A253" s="50"/>
      <c r="B253" s="50"/>
      <c r="C253" s="50"/>
      <c r="D253" s="50"/>
      <c r="E253" s="50"/>
      <c r="F253" s="50"/>
      <c r="G253" s="50"/>
      <c r="H253" s="50"/>
      <c r="I253" s="50"/>
    </row>
    <row r="254" spans="1:9" s="49" customFormat="1" x14ac:dyDescent="0.2">
      <c r="A254" s="50"/>
      <c r="B254" s="50"/>
      <c r="C254" s="50"/>
      <c r="D254" s="50"/>
      <c r="E254" s="50"/>
      <c r="F254" s="50"/>
      <c r="G254" s="50"/>
      <c r="H254" s="50"/>
      <c r="I254" s="50"/>
    </row>
    <row r="255" spans="1:9" s="49" customFormat="1" x14ac:dyDescent="0.2">
      <c r="A255" s="50"/>
      <c r="B255" s="50"/>
      <c r="C255" s="50"/>
      <c r="D255" s="50"/>
      <c r="E255" s="50"/>
      <c r="F255" s="50"/>
      <c r="G255" s="50"/>
      <c r="H255" s="50"/>
      <c r="I255" s="50"/>
    </row>
    <row r="256" spans="1:9" s="49" customFormat="1" x14ac:dyDescent="0.2">
      <c r="A256" s="50"/>
      <c r="B256" s="50"/>
      <c r="C256" s="50"/>
      <c r="D256" s="50"/>
      <c r="E256" s="50"/>
      <c r="F256" s="50"/>
      <c r="G256" s="50"/>
      <c r="H256" s="50"/>
      <c r="I256" s="50"/>
    </row>
    <row r="257" spans="1:9" s="49" customFormat="1" x14ac:dyDescent="0.2">
      <c r="A257" s="50"/>
      <c r="B257" s="50"/>
      <c r="C257" s="50"/>
      <c r="D257" s="50"/>
      <c r="E257" s="50"/>
      <c r="F257" s="50"/>
      <c r="G257" s="50"/>
      <c r="H257" s="50"/>
      <c r="I257" s="50"/>
    </row>
    <row r="258" spans="1:9" s="49" customFormat="1" x14ac:dyDescent="0.2">
      <c r="A258" s="50"/>
      <c r="B258" s="50"/>
      <c r="C258" s="50"/>
      <c r="D258" s="50"/>
      <c r="E258" s="50"/>
      <c r="F258" s="50"/>
      <c r="G258" s="50"/>
      <c r="H258" s="50"/>
      <c r="I258" s="50"/>
    </row>
    <row r="259" spans="1:9" s="49" customFormat="1" x14ac:dyDescent="0.2">
      <c r="A259" s="50"/>
      <c r="B259" s="50"/>
      <c r="C259" s="50"/>
      <c r="D259" s="50"/>
      <c r="E259" s="50"/>
      <c r="F259" s="50"/>
      <c r="G259" s="50"/>
      <c r="H259" s="50"/>
      <c r="I259" s="50"/>
    </row>
    <row r="260" spans="1:9" s="49" customFormat="1" x14ac:dyDescent="0.2">
      <c r="A260" s="50"/>
      <c r="B260" s="50"/>
      <c r="C260" s="50"/>
      <c r="D260" s="50"/>
      <c r="E260" s="50"/>
      <c r="F260" s="50"/>
      <c r="G260" s="50"/>
      <c r="H260" s="50"/>
      <c r="I260" s="50"/>
    </row>
    <row r="261" spans="1:9" s="49" customFormat="1" x14ac:dyDescent="0.2">
      <c r="A261" s="50"/>
      <c r="B261" s="50"/>
      <c r="C261" s="50"/>
      <c r="D261" s="50"/>
      <c r="E261" s="50"/>
      <c r="F261" s="50"/>
      <c r="G261" s="50"/>
      <c r="H261" s="50"/>
      <c r="I261" s="50"/>
    </row>
    <row r="262" spans="1:9" s="49" customFormat="1" x14ac:dyDescent="0.2">
      <c r="A262" s="50"/>
      <c r="B262" s="50"/>
      <c r="C262" s="50"/>
      <c r="D262" s="50"/>
      <c r="E262" s="50"/>
      <c r="F262" s="50"/>
      <c r="G262" s="50"/>
      <c r="H262" s="50"/>
      <c r="I262" s="50"/>
    </row>
    <row r="263" spans="1:9" s="49" customFormat="1" x14ac:dyDescent="0.2">
      <c r="A263" s="50"/>
      <c r="B263" s="50"/>
      <c r="C263" s="50"/>
      <c r="D263" s="50"/>
      <c r="E263" s="50"/>
      <c r="F263" s="50"/>
      <c r="G263" s="50"/>
      <c r="H263" s="50"/>
      <c r="I263" s="50"/>
    </row>
    <row r="264" spans="1:9" s="49" customFormat="1" x14ac:dyDescent="0.2">
      <c r="A264" s="50"/>
      <c r="B264" s="50"/>
      <c r="C264" s="50"/>
      <c r="D264" s="50"/>
      <c r="E264" s="50"/>
      <c r="F264" s="50"/>
      <c r="G264" s="50"/>
      <c r="H264" s="50"/>
      <c r="I264" s="50"/>
    </row>
    <row r="265" spans="1:9" s="49" customFormat="1" x14ac:dyDescent="0.2">
      <c r="A265" s="50"/>
      <c r="B265" s="50"/>
      <c r="C265" s="50"/>
      <c r="D265" s="50"/>
      <c r="E265" s="50"/>
      <c r="F265" s="50"/>
      <c r="G265" s="50"/>
      <c r="H265" s="50"/>
      <c r="I265" s="50"/>
    </row>
    <row r="266" spans="1:9" s="49" customFormat="1" x14ac:dyDescent="0.2">
      <c r="A266" s="50"/>
      <c r="B266" s="50"/>
      <c r="C266" s="50"/>
      <c r="D266" s="50"/>
      <c r="E266" s="50"/>
      <c r="F266" s="50"/>
      <c r="G266" s="50"/>
      <c r="H266" s="50"/>
      <c r="I266" s="50"/>
    </row>
    <row r="267" spans="1:9" s="49" customFormat="1" x14ac:dyDescent="0.2">
      <c r="A267" s="50"/>
      <c r="B267" s="50"/>
      <c r="C267" s="50"/>
      <c r="D267" s="50"/>
      <c r="E267" s="50"/>
      <c r="F267" s="50"/>
      <c r="G267" s="50"/>
      <c r="H267" s="50"/>
      <c r="I267" s="50"/>
    </row>
    <row r="268" spans="1:9" s="49" customFormat="1" x14ac:dyDescent="0.2">
      <c r="A268" s="50"/>
      <c r="B268" s="50"/>
      <c r="C268" s="50"/>
      <c r="D268" s="50"/>
      <c r="E268" s="50"/>
      <c r="F268" s="50"/>
      <c r="G268" s="50"/>
      <c r="H268" s="50"/>
      <c r="I268" s="50"/>
    </row>
    <row r="269" spans="1:9" s="49" customFormat="1" x14ac:dyDescent="0.2">
      <c r="A269" s="50"/>
      <c r="B269" s="50"/>
      <c r="C269" s="50"/>
      <c r="D269" s="50"/>
      <c r="E269" s="50"/>
      <c r="F269" s="50"/>
      <c r="G269" s="50"/>
      <c r="H269" s="50"/>
      <c r="I269" s="50"/>
    </row>
    <row r="270" spans="1:9" s="49" customFormat="1" x14ac:dyDescent="0.2">
      <c r="A270" s="50"/>
      <c r="B270" s="50"/>
      <c r="C270" s="50"/>
      <c r="D270" s="50"/>
      <c r="E270" s="50"/>
      <c r="F270" s="50"/>
      <c r="G270" s="50"/>
      <c r="H270" s="50"/>
      <c r="I270" s="50"/>
    </row>
    <row r="271" spans="1:9" s="49" customFormat="1" x14ac:dyDescent="0.2">
      <c r="A271" s="50"/>
      <c r="B271" s="50"/>
      <c r="C271" s="50"/>
      <c r="D271" s="50"/>
      <c r="E271" s="50"/>
      <c r="F271" s="50"/>
      <c r="G271" s="50"/>
      <c r="H271" s="50"/>
      <c r="I271" s="50"/>
    </row>
    <row r="272" spans="1:9" s="49" customFormat="1" x14ac:dyDescent="0.2">
      <c r="A272" s="50"/>
      <c r="B272" s="50"/>
      <c r="C272" s="50"/>
      <c r="D272" s="50"/>
      <c r="E272" s="50"/>
      <c r="F272" s="50"/>
      <c r="G272" s="50"/>
      <c r="H272" s="50"/>
      <c r="I272" s="50"/>
    </row>
    <row r="273" spans="1:9" s="49" customFormat="1" x14ac:dyDescent="0.2">
      <c r="A273" s="50"/>
      <c r="B273" s="50"/>
      <c r="C273" s="50"/>
      <c r="D273" s="50"/>
      <c r="E273" s="50"/>
      <c r="F273" s="50"/>
      <c r="G273" s="50"/>
      <c r="H273" s="50"/>
      <c r="I273" s="50"/>
    </row>
    <row r="274" spans="1:9" s="49" customFormat="1" x14ac:dyDescent="0.2">
      <c r="A274" s="50"/>
      <c r="B274" s="50"/>
      <c r="C274" s="50"/>
      <c r="D274" s="50"/>
      <c r="E274" s="50"/>
      <c r="F274" s="50"/>
      <c r="G274" s="50"/>
      <c r="H274" s="50"/>
      <c r="I274" s="50"/>
    </row>
    <row r="275" spans="1:9" s="49" customFormat="1" x14ac:dyDescent="0.2">
      <c r="A275" s="50"/>
      <c r="B275" s="50"/>
      <c r="C275" s="50"/>
      <c r="D275" s="50"/>
      <c r="E275" s="50"/>
      <c r="F275" s="50"/>
      <c r="G275" s="50"/>
      <c r="H275" s="50"/>
      <c r="I275" s="50"/>
    </row>
    <row r="276" spans="1:9" s="49" customFormat="1" x14ac:dyDescent="0.2">
      <c r="A276" s="50"/>
      <c r="B276" s="50"/>
      <c r="C276" s="50"/>
      <c r="D276" s="50"/>
      <c r="E276" s="50"/>
      <c r="F276" s="50"/>
      <c r="G276" s="50"/>
      <c r="H276" s="50"/>
      <c r="I276" s="50"/>
    </row>
    <row r="277" spans="1:9" s="49" customFormat="1" x14ac:dyDescent="0.2">
      <c r="A277" s="50"/>
      <c r="B277" s="50"/>
      <c r="C277" s="50"/>
      <c r="D277" s="50"/>
      <c r="E277" s="50"/>
      <c r="F277" s="50"/>
      <c r="G277" s="50"/>
      <c r="H277" s="50"/>
      <c r="I277" s="50"/>
    </row>
    <row r="278" spans="1:9" s="49" customFormat="1" x14ac:dyDescent="0.2">
      <c r="A278" s="50"/>
      <c r="B278" s="50"/>
      <c r="C278" s="50"/>
      <c r="D278" s="50"/>
      <c r="E278" s="50"/>
      <c r="F278" s="50"/>
      <c r="G278" s="50"/>
      <c r="H278" s="50"/>
      <c r="I278" s="50"/>
    </row>
    <row r="279" spans="1:9" s="49" customFormat="1" x14ac:dyDescent="0.2">
      <c r="A279" s="50"/>
      <c r="B279" s="50"/>
      <c r="C279" s="50"/>
      <c r="D279" s="50"/>
      <c r="E279" s="50"/>
      <c r="F279" s="50"/>
      <c r="G279" s="50"/>
      <c r="H279" s="50"/>
      <c r="I279" s="50"/>
    </row>
    <row r="280" spans="1:9" s="49" customFormat="1" x14ac:dyDescent="0.2">
      <c r="A280" s="50"/>
      <c r="B280" s="50"/>
      <c r="C280" s="50"/>
      <c r="D280" s="50"/>
      <c r="E280" s="50"/>
      <c r="F280" s="50"/>
      <c r="G280" s="50"/>
      <c r="H280" s="50"/>
      <c r="I280" s="50"/>
    </row>
    <row r="281" spans="1:9" s="49" customFormat="1" x14ac:dyDescent="0.2">
      <c r="A281" s="50"/>
      <c r="B281" s="50"/>
      <c r="C281" s="50"/>
      <c r="D281" s="50"/>
      <c r="E281" s="50"/>
      <c r="F281" s="50"/>
      <c r="G281" s="50"/>
      <c r="H281" s="50"/>
      <c r="I281" s="50"/>
    </row>
    <row r="282" spans="1:9" s="49" customFormat="1" x14ac:dyDescent="0.2">
      <c r="A282" s="50"/>
      <c r="B282" s="50"/>
      <c r="C282" s="50"/>
      <c r="D282" s="50"/>
      <c r="E282" s="50"/>
      <c r="F282" s="50"/>
      <c r="G282" s="50"/>
      <c r="H282" s="50"/>
      <c r="I282" s="50"/>
    </row>
    <row r="283" spans="1:9" s="49" customFormat="1" x14ac:dyDescent="0.2">
      <c r="A283" s="50"/>
      <c r="B283" s="50"/>
      <c r="C283" s="50"/>
      <c r="D283" s="50"/>
      <c r="E283" s="50"/>
      <c r="F283" s="50"/>
      <c r="G283" s="50"/>
      <c r="H283" s="50"/>
      <c r="I283" s="50"/>
    </row>
    <row r="284" spans="1:9" s="49" customFormat="1" x14ac:dyDescent="0.2">
      <c r="A284" s="50"/>
      <c r="B284" s="50"/>
      <c r="C284" s="50"/>
      <c r="D284" s="50"/>
      <c r="E284" s="50"/>
      <c r="F284" s="50"/>
      <c r="G284" s="50"/>
      <c r="H284" s="50"/>
      <c r="I284" s="50"/>
    </row>
    <row r="285" spans="1:9" s="49" customFormat="1" x14ac:dyDescent="0.2">
      <c r="A285" s="50"/>
      <c r="B285" s="50"/>
      <c r="C285" s="50"/>
      <c r="D285" s="50"/>
      <c r="E285" s="50"/>
      <c r="F285" s="50"/>
      <c r="G285" s="50"/>
      <c r="H285" s="50"/>
      <c r="I285" s="50"/>
    </row>
    <row r="286" spans="1:9" s="49" customFormat="1" x14ac:dyDescent="0.2">
      <c r="A286" s="50"/>
      <c r="B286" s="50"/>
      <c r="C286" s="50"/>
      <c r="D286" s="50"/>
      <c r="E286" s="50"/>
      <c r="F286" s="50"/>
      <c r="G286" s="50"/>
      <c r="H286" s="50"/>
      <c r="I286" s="50"/>
    </row>
    <row r="287" spans="1:9" s="49" customFormat="1" x14ac:dyDescent="0.2">
      <c r="A287" s="50"/>
      <c r="B287" s="50"/>
      <c r="C287" s="50"/>
      <c r="D287" s="50"/>
      <c r="E287" s="50"/>
      <c r="F287" s="50"/>
      <c r="G287" s="50"/>
      <c r="H287" s="50"/>
      <c r="I287" s="50"/>
    </row>
    <row r="288" spans="1:9" s="49" customFormat="1" x14ac:dyDescent="0.2">
      <c r="A288" s="50"/>
      <c r="B288" s="50"/>
      <c r="C288" s="50"/>
      <c r="D288" s="50"/>
      <c r="E288" s="50"/>
      <c r="F288" s="50"/>
      <c r="G288" s="50"/>
      <c r="H288" s="50"/>
      <c r="I288" s="50"/>
    </row>
    <row r="289" spans="1:9" s="49" customFormat="1" x14ac:dyDescent="0.2">
      <c r="A289" s="50"/>
      <c r="B289" s="50"/>
      <c r="C289" s="50"/>
      <c r="D289" s="50"/>
      <c r="E289" s="50"/>
      <c r="F289" s="50"/>
      <c r="G289" s="50"/>
      <c r="H289" s="50"/>
      <c r="I289" s="50"/>
    </row>
    <row r="290" spans="1:9" s="49" customFormat="1" x14ac:dyDescent="0.2">
      <c r="A290" s="50"/>
      <c r="B290" s="50"/>
      <c r="C290" s="50"/>
      <c r="D290" s="50"/>
      <c r="E290" s="50"/>
      <c r="F290" s="50"/>
      <c r="G290" s="50"/>
      <c r="H290" s="50"/>
      <c r="I290" s="50"/>
    </row>
    <row r="291" spans="1:9" s="49" customFormat="1" x14ac:dyDescent="0.2">
      <c r="A291" s="50"/>
      <c r="B291" s="50"/>
      <c r="C291" s="50"/>
      <c r="D291" s="50"/>
      <c r="E291" s="50"/>
      <c r="F291" s="50"/>
      <c r="G291" s="50"/>
      <c r="H291" s="50"/>
      <c r="I291" s="50"/>
    </row>
    <row r="292" spans="1:9" s="49" customFormat="1" x14ac:dyDescent="0.2">
      <c r="A292" s="50"/>
      <c r="B292" s="50"/>
      <c r="C292" s="50"/>
      <c r="D292" s="50"/>
      <c r="E292" s="50"/>
      <c r="F292" s="50"/>
      <c r="G292" s="50"/>
      <c r="H292" s="50"/>
      <c r="I292" s="50"/>
    </row>
    <row r="293" spans="1:9" s="49" customFormat="1" x14ac:dyDescent="0.2">
      <c r="A293" s="50"/>
      <c r="B293" s="50"/>
      <c r="C293" s="50"/>
      <c r="D293" s="50"/>
      <c r="E293" s="50"/>
      <c r="F293" s="50"/>
      <c r="G293" s="50"/>
      <c r="H293" s="50"/>
      <c r="I293" s="50"/>
    </row>
    <row r="294" spans="1:9" s="49" customFormat="1" x14ac:dyDescent="0.2">
      <c r="A294" s="50"/>
      <c r="B294" s="50"/>
      <c r="C294" s="50"/>
      <c r="D294" s="50"/>
      <c r="E294" s="50"/>
      <c r="F294" s="50"/>
      <c r="G294" s="50"/>
      <c r="H294" s="50"/>
      <c r="I294" s="50"/>
    </row>
    <row r="295" spans="1:9" s="49" customFormat="1" x14ac:dyDescent="0.2">
      <c r="A295" s="50"/>
      <c r="B295" s="50"/>
      <c r="C295" s="50"/>
      <c r="D295" s="50"/>
      <c r="E295" s="50"/>
      <c r="F295" s="50"/>
      <c r="G295" s="50"/>
      <c r="H295" s="50"/>
      <c r="I295" s="50"/>
    </row>
    <row r="296" spans="1:9" s="49" customFormat="1" x14ac:dyDescent="0.2">
      <c r="A296" s="50"/>
      <c r="B296" s="50"/>
      <c r="C296" s="50"/>
      <c r="D296" s="50"/>
      <c r="E296" s="50"/>
      <c r="F296" s="50"/>
      <c r="G296" s="50"/>
      <c r="H296" s="50"/>
      <c r="I296" s="50"/>
    </row>
    <row r="297" spans="1:9" s="49" customFormat="1" x14ac:dyDescent="0.2">
      <c r="A297" s="50"/>
      <c r="B297" s="50"/>
      <c r="C297" s="50"/>
      <c r="D297" s="50"/>
      <c r="E297" s="50"/>
      <c r="F297" s="50"/>
      <c r="G297" s="50"/>
      <c r="H297" s="50"/>
      <c r="I297" s="50"/>
    </row>
    <row r="298" spans="1:9" s="49" customFormat="1" x14ac:dyDescent="0.2">
      <c r="A298" s="50"/>
      <c r="B298" s="50"/>
      <c r="C298" s="50"/>
      <c r="D298" s="50"/>
      <c r="E298" s="50"/>
      <c r="F298" s="50"/>
      <c r="G298" s="50"/>
      <c r="H298" s="50"/>
      <c r="I298" s="50"/>
    </row>
    <row r="299" spans="1:9" s="49" customFormat="1" x14ac:dyDescent="0.2">
      <c r="A299" s="50"/>
      <c r="B299" s="50"/>
      <c r="C299" s="50"/>
      <c r="D299" s="50"/>
      <c r="E299" s="50"/>
      <c r="F299" s="50"/>
      <c r="G299" s="50"/>
      <c r="H299" s="50"/>
      <c r="I299" s="50"/>
    </row>
    <row r="300" spans="1:9" s="49" customFormat="1" x14ac:dyDescent="0.2">
      <c r="A300" s="50"/>
      <c r="B300" s="50"/>
      <c r="C300" s="50"/>
      <c r="D300" s="50"/>
      <c r="E300" s="50"/>
      <c r="F300" s="50"/>
      <c r="G300" s="50"/>
      <c r="H300" s="50"/>
      <c r="I300" s="50"/>
    </row>
    <row r="301" spans="1:9" s="49" customFormat="1" x14ac:dyDescent="0.2">
      <c r="A301" s="50"/>
      <c r="B301" s="50"/>
      <c r="C301" s="50"/>
      <c r="D301" s="50"/>
      <c r="E301" s="50"/>
      <c r="F301" s="50"/>
      <c r="G301" s="50"/>
      <c r="H301" s="50"/>
      <c r="I301" s="50"/>
    </row>
    <row r="302" spans="1:9" s="49" customFormat="1" x14ac:dyDescent="0.2">
      <c r="A302" s="50"/>
      <c r="B302" s="50"/>
      <c r="C302" s="50"/>
      <c r="D302" s="50"/>
      <c r="E302" s="50"/>
      <c r="F302" s="50"/>
      <c r="G302" s="50"/>
      <c r="H302" s="50"/>
      <c r="I302" s="50"/>
    </row>
    <row r="303" spans="1:9" s="49" customFormat="1" x14ac:dyDescent="0.2">
      <c r="A303" s="50"/>
      <c r="B303" s="50"/>
      <c r="C303" s="50"/>
      <c r="D303" s="50"/>
      <c r="E303" s="50"/>
      <c r="F303" s="50"/>
      <c r="G303" s="50"/>
      <c r="H303" s="50"/>
      <c r="I303" s="50"/>
    </row>
  </sheetData>
  <mergeCells count="9">
    <mergeCell ref="K8:K9"/>
    <mergeCell ref="B7:I7"/>
    <mergeCell ref="C8:C9"/>
    <mergeCell ref="B6:I6"/>
    <mergeCell ref="A8:A9"/>
    <mergeCell ref="B8:B9"/>
    <mergeCell ref="D8:D9"/>
    <mergeCell ref="E8:E9"/>
    <mergeCell ref="F8:I8"/>
  </mergeCells>
  <phoneticPr fontId="3" type="noConversion"/>
  <dataValidations count="2">
    <dataValidation type="list" allowBlank="1" showInputMessage="1" showErrorMessage="1" sqref="C5">
      <formula1>$K$3:$N$3</formula1>
    </dataValidation>
    <dataValidation type="list" allowBlank="1" showInputMessage="1" showErrorMessage="1" sqref="B6:I6">
      <formula1>$K$4:$S$4</formula1>
    </dataValidation>
  </dataValidations>
  <pageMargins left="1.4566929133858268" right="0.39370078740157483" top="0.55118110236220474" bottom="0.15748031496062992" header="0" footer="0"/>
  <pageSetup paperSize="9" scale="95"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75"/>
  <sheetViews>
    <sheetView tabSelected="1" topLeftCell="A16" zoomScale="80" zoomScaleNormal="80" workbookViewId="0">
      <selection activeCell="D68" sqref="D68"/>
    </sheetView>
  </sheetViews>
  <sheetFormatPr baseColWidth="10" defaultColWidth="9.140625" defaultRowHeight="15" x14ac:dyDescent="0.25"/>
  <cols>
    <col min="1" max="1" width="63.42578125" style="403" customWidth="1"/>
    <col min="2" max="2" width="26.42578125" style="403" customWidth="1"/>
    <col min="3" max="3" width="13.28515625" style="403" customWidth="1"/>
    <col min="4" max="4" width="36" style="403" customWidth="1"/>
    <col min="5" max="10" width="5.42578125" style="403" customWidth="1"/>
    <col min="11" max="11" width="5.42578125" style="401" customWidth="1"/>
    <col min="12" max="12" width="5.42578125" style="397" customWidth="1"/>
    <col min="13" max="16" width="5.42578125" style="398" customWidth="1"/>
    <col min="17" max="17" width="9.140625" style="398" customWidth="1"/>
    <col min="18" max="18" width="14.42578125" style="398" customWidth="1"/>
    <col min="19" max="20" width="13.140625" style="398" hidden="1" customWidth="1"/>
    <col min="21" max="21" width="23.85546875" style="402" customWidth="1"/>
    <col min="22" max="22" width="9.140625" style="417"/>
    <col min="23" max="30" width="9.140625" style="398"/>
    <col min="31" max="65" width="9.140625" style="417"/>
    <col min="66" max="80" width="9.140625" style="402"/>
    <col min="81" max="16384" width="9.140625" style="396"/>
  </cols>
  <sheetData>
    <row r="1" spans="1:80" s="398" customFormat="1" x14ac:dyDescent="0.25">
      <c r="A1" s="539">
        <f>+[2]PPNE1!$B$1</f>
        <v>0</v>
      </c>
      <c r="B1" s="539"/>
      <c r="C1" s="539"/>
      <c r="D1" s="539"/>
      <c r="E1" s="539"/>
      <c r="F1" s="539"/>
      <c r="G1" s="539"/>
      <c r="H1" s="539"/>
      <c r="I1" s="539"/>
      <c r="J1" s="539"/>
      <c r="K1" s="397"/>
      <c r="L1" s="397"/>
      <c r="V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row>
    <row r="2" spans="1:80" s="402" customFormat="1" ht="15.75" x14ac:dyDescent="0.25">
      <c r="A2" s="540" t="s">
        <v>454</v>
      </c>
      <c r="B2" s="540"/>
      <c r="C2" s="540"/>
      <c r="D2" s="540"/>
      <c r="E2" s="540"/>
      <c r="F2" s="540"/>
      <c r="G2" s="540"/>
      <c r="H2" s="540"/>
      <c r="I2" s="540"/>
      <c r="J2" s="540"/>
      <c r="K2" s="401"/>
      <c r="L2" s="401"/>
      <c r="Z2" s="438" t="s">
        <v>1132</v>
      </c>
      <c r="AA2" s="438" t="s">
        <v>1133</v>
      </c>
      <c r="AB2" s="438" t="s">
        <v>1134</v>
      </c>
      <c r="AC2" s="438" t="s">
        <v>1135</v>
      </c>
      <c r="AD2" s="438" t="s">
        <v>1136</v>
      </c>
      <c r="AE2" s="438" t="s">
        <v>1137</v>
      </c>
      <c r="AF2" s="438" t="s">
        <v>1138</v>
      </c>
      <c r="AG2" s="438" t="s">
        <v>1139</v>
      </c>
      <c r="AH2" s="438" t="s">
        <v>1140</v>
      </c>
      <c r="AI2" s="438" t="s">
        <v>1141</v>
      </c>
      <c r="AJ2" s="438" t="s">
        <v>1142</v>
      </c>
      <c r="AK2" s="438" t="s">
        <v>1143</v>
      </c>
      <c r="AL2" s="438" t="s">
        <v>1144</v>
      </c>
      <c r="AM2" s="438" t="s">
        <v>1145</v>
      </c>
      <c r="AN2" s="438" t="s">
        <v>1146</v>
      </c>
      <c r="AO2" s="438" t="s">
        <v>1147</v>
      </c>
      <c r="AP2" s="438" t="s">
        <v>1148</v>
      </c>
      <c r="AQ2" s="438" t="s">
        <v>280</v>
      </c>
      <c r="AR2" s="438"/>
    </row>
    <row r="3" spans="1:80" s="398" customFormat="1" x14ac:dyDescent="0.25">
      <c r="A3" s="541" t="s">
        <v>455</v>
      </c>
      <c r="B3" s="541"/>
      <c r="C3" s="541"/>
      <c r="D3" s="541"/>
      <c r="E3" s="541"/>
      <c r="F3" s="541"/>
      <c r="G3" s="541"/>
      <c r="H3" s="541"/>
      <c r="I3" s="541"/>
      <c r="J3" s="541"/>
      <c r="K3" s="400" t="s">
        <v>466</v>
      </c>
      <c r="L3" s="397"/>
      <c r="V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row>
    <row r="4" spans="1:80" s="398" customFormat="1" x14ac:dyDescent="0.25">
      <c r="A4" s="542" t="s">
        <v>1155</v>
      </c>
      <c r="B4" s="542"/>
      <c r="C4" s="542"/>
      <c r="D4" s="542"/>
      <c r="E4" s="542"/>
      <c r="F4" s="542"/>
      <c r="G4" s="542"/>
      <c r="H4" s="542"/>
      <c r="I4" s="542"/>
      <c r="J4" s="542"/>
      <c r="K4" s="400" t="s">
        <v>473</v>
      </c>
      <c r="L4" s="397"/>
      <c r="V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row>
    <row r="5" spans="1:80" s="398" customFormat="1" x14ac:dyDescent="0.25">
      <c r="A5" s="542">
        <f>[2]PPNE1!$C$5</f>
        <v>2021</v>
      </c>
      <c r="B5" s="542"/>
      <c r="C5" s="542"/>
      <c r="D5" s="542"/>
      <c r="E5" s="542"/>
      <c r="F5" s="542"/>
      <c r="G5" s="542"/>
      <c r="H5" s="542"/>
      <c r="I5" s="542"/>
      <c r="J5" s="542"/>
      <c r="K5" s="400" t="s">
        <v>467</v>
      </c>
      <c r="L5" s="399"/>
      <c r="V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row>
    <row r="6" spans="1:80" x14ac:dyDescent="0.25">
      <c r="A6" s="416" t="s">
        <v>321</v>
      </c>
      <c r="B6" s="543"/>
      <c r="C6" s="543"/>
      <c r="D6" s="543"/>
      <c r="E6" s="543"/>
      <c r="F6" s="543"/>
      <c r="G6" s="543"/>
      <c r="H6" s="543"/>
      <c r="I6" s="543"/>
      <c r="J6" s="543"/>
      <c r="K6" s="400" t="s">
        <v>1106</v>
      </c>
    </row>
    <row r="7" spans="1:80" s="398" customFormat="1" x14ac:dyDescent="0.25">
      <c r="A7" s="421" t="s">
        <v>1502</v>
      </c>
      <c r="B7" s="538">
        <f>+[2]PPNE1!B7</f>
        <v>0</v>
      </c>
      <c r="C7" s="538"/>
      <c r="D7" s="538"/>
      <c r="E7" s="538"/>
      <c r="F7" s="538"/>
      <c r="G7" s="538"/>
      <c r="H7" s="538"/>
      <c r="I7" s="538"/>
      <c r="J7" s="538"/>
      <c r="K7" s="401"/>
      <c r="L7" s="399"/>
      <c r="U7" s="402"/>
      <c r="V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02"/>
      <c r="BO7" s="402"/>
      <c r="BP7" s="402"/>
      <c r="BQ7" s="402"/>
      <c r="BR7" s="402"/>
      <c r="BS7" s="402"/>
      <c r="BT7" s="402"/>
      <c r="BU7" s="402"/>
      <c r="BV7" s="402"/>
      <c r="BW7" s="402"/>
      <c r="BX7" s="402"/>
      <c r="BY7" s="402"/>
      <c r="BZ7" s="402"/>
      <c r="CA7" s="402"/>
      <c r="CB7" s="402"/>
    </row>
    <row r="8" spans="1:80" s="407" customFormat="1" ht="25.5" x14ac:dyDescent="0.25">
      <c r="A8" s="420" t="s">
        <v>1111</v>
      </c>
      <c r="B8" s="420" t="s">
        <v>1112</v>
      </c>
      <c r="C8" s="420" t="s">
        <v>1113</v>
      </c>
      <c r="D8" s="420" t="s">
        <v>1114</v>
      </c>
      <c r="E8" s="420" t="s">
        <v>1115</v>
      </c>
      <c r="F8" s="420" t="s">
        <v>1116</v>
      </c>
      <c r="G8" s="420" t="s">
        <v>1117</v>
      </c>
      <c r="H8" s="420" t="s">
        <v>1118</v>
      </c>
      <c r="I8" s="420" t="s">
        <v>1119</v>
      </c>
      <c r="J8" s="420" t="s">
        <v>1120</v>
      </c>
      <c r="K8" s="420" t="s">
        <v>1121</v>
      </c>
      <c r="L8" s="420" t="s">
        <v>1122</v>
      </c>
      <c r="M8" s="420" t="s">
        <v>1123</v>
      </c>
      <c r="N8" s="420" t="s">
        <v>1124</v>
      </c>
      <c r="O8" s="420" t="s">
        <v>1125</v>
      </c>
      <c r="P8" s="420" t="s">
        <v>1126</v>
      </c>
      <c r="Q8" s="420" t="s">
        <v>1127</v>
      </c>
      <c r="R8" s="420" t="s">
        <v>1128</v>
      </c>
      <c r="S8" s="420" t="s">
        <v>1129</v>
      </c>
      <c r="T8" s="420" t="s">
        <v>1130</v>
      </c>
      <c r="U8" s="420" t="s">
        <v>1131</v>
      </c>
      <c r="V8" s="418"/>
      <c r="W8" s="412"/>
      <c r="X8" s="412"/>
      <c r="Y8" s="412"/>
      <c r="Z8" s="412"/>
      <c r="AA8" s="422"/>
      <c r="AB8" s="423"/>
      <c r="AC8" s="412"/>
      <c r="AD8" s="412"/>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row>
    <row r="9" spans="1:80" s="460" customFormat="1" ht="50.25" customHeight="1" x14ac:dyDescent="0.25">
      <c r="A9" s="425" t="s">
        <v>1168</v>
      </c>
      <c r="B9" s="439" t="s">
        <v>1228</v>
      </c>
      <c r="C9" s="425" t="s">
        <v>1224</v>
      </c>
      <c r="D9" s="432" t="s">
        <v>1246</v>
      </c>
      <c r="E9" s="455"/>
      <c r="F9" s="455"/>
      <c r="G9" s="455">
        <v>1</v>
      </c>
      <c r="H9" s="455"/>
      <c r="I9" s="455"/>
      <c r="J9" s="455">
        <v>1</v>
      </c>
      <c r="K9" s="455"/>
      <c r="L9" s="455"/>
      <c r="M9" s="455">
        <v>1</v>
      </c>
      <c r="N9" s="455"/>
      <c r="O9" s="455"/>
      <c r="P9" s="455">
        <v>1</v>
      </c>
      <c r="Q9" s="409">
        <f t="shared" ref="Q9" si="0">SUM(E9:P9)</f>
        <v>4</v>
      </c>
      <c r="R9" s="425" t="s">
        <v>1141</v>
      </c>
      <c r="S9" s="451"/>
      <c r="T9" s="451"/>
      <c r="U9" s="427" t="s">
        <v>1451</v>
      </c>
      <c r="V9" s="458"/>
      <c r="W9" s="459"/>
      <c r="X9" s="459"/>
      <c r="Y9" s="459"/>
      <c r="Z9" s="459"/>
      <c r="AA9" s="459"/>
      <c r="AB9" s="459"/>
      <c r="AC9" s="459"/>
      <c r="AD9" s="459"/>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36"/>
      <c r="BO9" s="436"/>
      <c r="BP9" s="436"/>
      <c r="BQ9" s="436"/>
      <c r="BR9" s="436"/>
      <c r="BS9" s="436"/>
      <c r="BT9" s="436"/>
      <c r="BU9" s="436"/>
      <c r="BV9" s="436"/>
      <c r="BW9" s="436"/>
      <c r="BX9" s="436"/>
      <c r="BY9" s="436"/>
      <c r="BZ9" s="436"/>
      <c r="CA9" s="436"/>
      <c r="CB9" s="436"/>
    </row>
    <row r="10" spans="1:80" s="386" customFormat="1" ht="57" customHeight="1" x14ac:dyDescent="0.2">
      <c r="A10" s="425" t="s">
        <v>1168</v>
      </c>
      <c r="B10" s="439" t="s">
        <v>1229</v>
      </c>
      <c r="C10" s="432" t="s">
        <v>1230</v>
      </c>
      <c r="D10" s="432" t="s">
        <v>1247</v>
      </c>
      <c r="E10" s="433"/>
      <c r="F10" s="433"/>
      <c r="G10" s="433"/>
      <c r="H10" s="433"/>
      <c r="I10" s="433"/>
      <c r="J10" s="433">
        <v>1</v>
      </c>
      <c r="K10" s="433"/>
      <c r="L10" s="433"/>
      <c r="M10" s="433"/>
      <c r="N10" s="433"/>
      <c r="O10" s="433"/>
      <c r="P10" s="433">
        <v>1</v>
      </c>
      <c r="Q10" s="409">
        <f>SUM(E10:P10)</f>
        <v>2</v>
      </c>
      <c r="R10" s="425" t="s">
        <v>1141</v>
      </c>
      <c r="S10" s="425"/>
      <c r="T10" s="425"/>
      <c r="U10" s="427" t="s">
        <v>1452</v>
      </c>
      <c r="V10" s="419"/>
      <c r="W10" s="424"/>
      <c r="X10" s="424"/>
      <c r="Y10" s="424"/>
      <c r="Z10" s="424"/>
      <c r="AA10" s="423"/>
      <c r="AB10" s="423"/>
      <c r="AC10" s="424"/>
      <c r="AD10" s="424"/>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row>
    <row r="11" spans="1:80" s="386" customFormat="1" ht="51" customHeight="1" x14ac:dyDescent="0.2">
      <c r="A11" s="425" t="s">
        <v>1168</v>
      </c>
      <c r="B11" s="439" t="s">
        <v>1229</v>
      </c>
      <c r="C11" s="432" t="s">
        <v>1227</v>
      </c>
      <c r="D11" s="425" t="s">
        <v>1248</v>
      </c>
      <c r="E11" s="431">
        <v>1</v>
      </c>
      <c r="F11" s="431">
        <v>1</v>
      </c>
      <c r="G11" s="431">
        <v>1</v>
      </c>
      <c r="H11" s="431">
        <v>1</v>
      </c>
      <c r="I11" s="431">
        <v>1</v>
      </c>
      <c r="J11" s="431">
        <v>1</v>
      </c>
      <c r="K11" s="431">
        <v>1</v>
      </c>
      <c r="L11" s="431">
        <v>1</v>
      </c>
      <c r="M11" s="431">
        <v>1</v>
      </c>
      <c r="N11" s="431">
        <v>1</v>
      </c>
      <c r="O11" s="431">
        <v>1</v>
      </c>
      <c r="P11" s="431">
        <v>1</v>
      </c>
      <c r="Q11" s="409">
        <f t="shared" ref="Q11:Q12" si="1">SUM(E11:P11)</f>
        <v>12</v>
      </c>
      <c r="R11" s="425" t="s">
        <v>1132</v>
      </c>
      <c r="S11" s="425"/>
      <c r="T11" s="425"/>
      <c r="U11" s="427"/>
      <c r="V11" s="419"/>
      <c r="W11" s="424"/>
      <c r="X11" s="424"/>
      <c r="Y11" s="424"/>
      <c r="Z11" s="424"/>
      <c r="AA11" s="423"/>
      <c r="AB11" s="423"/>
      <c r="AC11" s="424"/>
      <c r="AD11" s="424"/>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row>
    <row r="12" spans="1:80" s="386" customFormat="1" ht="41.25" customHeight="1" x14ac:dyDescent="0.2">
      <c r="A12" s="425" t="s">
        <v>1168</v>
      </c>
      <c r="B12" s="439" t="s">
        <v>1229</v>
      </c>
      <c r="C12" s="432" t="s">
        <v>1231</v>
      </c>
      <c r="D12" s="432" t="s">
        <v>1249</v>
      </c>
      <c r="E12" s="433"/>
      <c r="F12" s="433"/>
      <c r="G12" s="433">
        <v>1</v>
      </c>
      <c r="H12" s="433"/>
      <c r="I12" s="433"/>
      <c r="J12" s="433"/>
      <c r="K12" s="433"/>
      <c r="L12" s="433"/>
      <c r="M12" s="433"/>
      <c r="N12" s="433"/>
      <c r="O12" s="433"/>
      <c r="P12" s="433"/>
      <c r="Q12" s="409">
        <f t="shared" si="1"/>
        <v>1</v>
      </c>
      <c r="R12" s="425" t="s">
        <v>1250</v>
      </c>
      <c r="S12" s="425"/>
      <c r="T12" s="452"/>
      <c r="U12" s="427" t="s">
        <v>1452</v>
      </c>
      <c r="V12" s="419"/>
      <c r="W12" s="424"/>
      <c r="X12" s="424"/>
      <c r="Y12" s="424"/>
      <c r="Z12" s="424"/>
      <c r="AA12" s="423"/>
      <c r="AB12" s="423"/>
      <c r="AC12" s="424"/>
      <c r="AD12" s="424"/>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row>
    <row r="13" spans="1:80" s="386" customFormat="1" ht="45" customHeight="1" x14ac:dyDescent="0.2">
      <c r="A13" s="425" t="s">
        <v>1168</v>
      </c>
      <c r="B13" s="434" t="s">
        <v>1263</v>
      </c>
      <c r="C13" s="434" t="s">
        <v>1264</v>
      </c>
      <c r="D13" s="434" t="s">
        <v>1265</v>
      </c>
      <c r="E13" s="441">
        <v>1</v>
      </c>
      <c r="F13" s="441">
        <v>1</v>
      </c>
      <c r="G13" s="441">
        <v>1</v>
      </c>
      <c r="H13" s="441">
        <v>1</v>
      </c>
      <c r="I13" s="441">
        <v>1</v>
      </c>
      <c r="J13" s="441">
        <v>1</v>
      </c>
      <c r="K13" s="441">
        <v>1</v>
      </c>
      <c r="L13" s="441">
        <v>1</v>
      </c>
      <c r="M13" s="441">
        <v>1</v>
      </c>
      <c r="N13" s="441">
        <v>1</v>
      </c>
      <c r="O13" s="441">
        <v>1</v>
      </c>
      <c r="P13" s="441">
        <v>1</v>
      </c>
      <c r="Q13" s="442">
        <f>SUM(E13:P13)</f>
        <v>12</v>
      </c>
      <c r="R13" s="435" t="s">
        <v>1141</v>
      </c>
      <c r="S13" s="435"/>
      <c r="T13" s="435"/>
      <c r="U13" s="461" t="s">
        <v>1453</v>
      </c>
      <c r="V13" s="462"/>
      <c r="W13" s="424"/>
      <c r="X13" s="424"/>
      <c r="Y13" s="424"/>
      <c r="Z13" s="424"/>
      <c r="AA13" s="424"/>
      <c r="AB13" s="424"/>
      <c r="AC13" s="424"/>
      <c r="AD13" s="424"/>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row>
    <row r="14" spans="1:80" s="386" customFormat="1" ht="39" customHeight="1" x14ac:dyDescent="0.2">
      <c r="A14" s="425" t="s">
        <v>1168</v>
      </c>
      <c r="B14" s="434" t="s">
        <v>1263</v>
      </c>
      <c r="C14" s="434" t="s">
        <v>1266</v>
      </c>
      <c r="D14" s="434" t="s">
        <v>1267</v>
      </c>
      <c r="E14" s="441"/>
      <c r="F14" s="441"/>
      <c r="G14" s="441"/>
      <c r="H14" s="441">
        <v>1</v>
      </c>
      <c r="I14" s="441"/>
      <c r="J14" s="441"/>
      <c r="K14" s="441"/>
      <c r="L14" s="441"/>
      <c r="M14" s="441"/>
      <c r="N14" s="441"/>
      <c r="O14" s="441"/>
      <c r="P14" s="441"/>
      <c r="Q14" s="442">
        <f>SUM(E14:P14)</f>
        <v>1</v>
      </c>
      <c r="R14" s="435" t="s">
        <v>1141</v>
      </c>
      <c r="S14" s="435"/>
      <c r="T14" s="435"/>
      <c r="U14" s="443" t="s">
        <v>1454</v>
      </c>
      <c r="V14" s="419"/>
      <c r="W14" s="424"/>
      <c r="X14" s="424"/>
      <c r="Y14" s="424"/>
      <c r="Z14" s="424"/>
      <c r="AA14" s="424"/>
      <c r="AB14" s="424"/>
      <c r="AC14" s="424"/>
      <c r="AD14" s="424"/>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row>
    <row r="15" spans="1:80" s="386" customFormat="1" ht="35.25" customHeight="1" x14ac:dyDescent="0.2">
      <c r="A15" s="425" t="s">
        <v>1168</v>
      </c>
      <c r="B15" s="434" t="s">
        <v>1263</v>
      </c>
      <c r="C15" s="434" t="s">
        <v>1268</v>
      </c>
      <c r="D15" s="435" t="s">
        <v>1269</v>
      </c>
      <c r="E15" s="444"/>
      <c r="F15" s="444"/>
      <c r="G15" s="444">
        <v>1</v>
      </c>
      <c r="H15" s="444"/>
      <c r="I15" s="444"/>
      <c r="J15" s="444">
        <v>1</v>
      </c>
      <c r="K15" s="444"/>
      <c r="L15" s="444"/>
      <c r="M15" s="444">
        <v>1</v>
      </c>
      <c r="N15" s="444"/>
      <c r="O15" s="444"/>
      <c r="P15" s="444">
        <v>1</v>
      </c>
      <c r="Q15" s="442">
        <f>SUM(E15:P15)</f>
        <v>4</v>
      </c>
      <c r="R15" s="435" t="s">
        <v>1142</v>
      </c>
      <c r="S15" s="435" t="s">
        <v>1133</v>
      </c>
      <c r="T15" s="435"/>
      <c r="U15" s="443" t="s">
        <v>1454</v>
      </c>
      <c r="V15" s="419"/>
      <c r="W15" s="424"/>
      <c r="X15" s="424"/>
      <c r="Y15" s="424"/>
      <c r="Z15" s="424"/>
      <c r="AA15" s="424"/>
      <c r="AB15" s="424"/>
      <c r="AC15" s="424"/>
      <c r="AD15" s="424"/>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row>
    <row r="16" spans="1:80" s="386" customFormat="1" ht="51" x14ac:dyDescent="0.2">
      <c r="A16" s="435" t="s">
        <v>1169</v>
      </c>
      <c r="B16" s="434" t="s">
        <v>1270</v>
      </c>
      <c r="C16" s="434" t="s">
        <v>1211</v>
      </c>
      <c r="D16" s="447" t="s">
        <v>1271</v>
      </c>
      <c r="E16" s="441"/>
      <c r="F16" s="441"/>
      <c r="G16" s="441">
        <v>1</v>
      </c>
      <c r="H16" s="441"/>
      <c r="I16" s="441"/>
      <c r="J16" s="441">
        <v>1</v>
      </c>
      <c r="K16" s="441"/>
      <c r="L16" s="441"/>
      <c r="M16" s="441">
        <v>1</v>
      </c>
      <c r="N16" s="441"/>
      <c r="O16" s="441"/>
      <c r="P16" s="441">
        <v>1</v>
      </c>
      <c r="Q16" s="442">
        <f t="shared" ref="Q16:Q32" si="2">SUM(E16:P16)</f>
        <v>4</v>
      </c>
      <c r="R16" s="435" t="s">
        <v>1132</v>
      </c>
      <c r="S16" s="435"/>
      <c r="T16" s="435"/>
      <c r="U16" s="445" t="s">
        <v>1455</v>
      </c>
      <c r="V16" s="419"/>
      <c r="W16" s="424"/>
      <c r="X16" s="424"/>
      <c r="Y16" s="424"/>
      <c r="Z16" s="424"/>
      <c r="AA16" s="424"/>
      <c r="AB16" s="424"/>
      <c r="AC16" s="424"/>
      <c r="AD16" s="424"/>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row>
    <row r="17" spans="1:65" s="386" customFormat="1" ht="51" x14ac:dyDescent="0.2">
      <c r="A17" s="435" t="s">
        <v>1169</v>
      </c>
      <c r="B17" s="434" t="s">
        <v>1270</v>
      </c>
      <c r="C17" s="434" t="s">
        <v>1272</v>
      </c>
      <c r="D17" s="447" t="s">
        <v>1273</v>
      </c>
      <c r="E17" s="444"/>
      <c r="F17" s="444"/>
      <c r="G17" s="444">
        <v>1</v>
      </c>
      <c r="H17" s="444"/>
      <c r="I17" s="444"/>
      <c r="J17" s="444">
        <v>1</v>
      </c>
      <c r="K17" s="444"/>
      <c r="L17" s="444"/>
      <c r="M17" s="444">
        <v>1</v>
      </c>
      <c r="N17" s="444"/>
      <c r="O17" s="444"/>
      <c r="P17" s="444">
        <v>1</v>
      </c>
      <c r="Q17" s="442">
        <f t="shared" si="2"/>
        <v>4</v>
      </c>
      <c r="R17" s="435" t="s">
        <v>1132</v>
      </c>
      <c r="S17" s="435"/>
      <c r="T17" s="435"/>
      <c r="U17" s="443" t="s">
        <v>1456</v>
      </c>
      <c r="V17" s="419"/>
      <c r="W17" s="424"/>
      <c r="X17" s="424"/>
      <c r="Y17" s="424"/>
      <c r="Z17" s="424"/>
      <c r="AA17" s="424"/>
      <c r="AB17" s="424"/>
      <c r="AC17" s="424"/>
      <c r="AD17" s="424"/>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row>
    <row r="18" spans="1:65" s="386" customFormat="1" ht="45" customHeight="1" x14ac:dyDescent="0.2">
      <c r="A18" s="435" t="s">
        <v>1169</v>
      </c>
      <c r="B18" s="434" t="s">
        <v>1270</v>
      </c>
      <c r="C18" s="434" t="s">
        <v>1274</v>
      </c>
      <c r="D18" s="434" t="s">
        <v>1275</v>
      </c>
      <c r="E18" s="441"/>
      <c r="F18" s="441"/>
      <c r="G18" s="441">
        <v>1</v>
      </c>
      <c r="H18" s="441"/>
      <c r="I18" s="441"/>
      <c r="J18" s="441">
        <v>1</v>
      </c>
      <c r="K18" s="441"/>
      <c r="L18" s="441"/>
      <c r="M18" s="441">
        <v>1</v>
      </c>
      <c r="N18" s="441"/>
      <c r="O18" s="441"/>
      <c r="P18" s="441">
        <v>1</v>
      </c>
      <c r="Q18" s="442">
        <f t="shared" si="2"/>
        <v>4</v>
      </c>
      <c r="R18" s="435" t="s">
        <v>1136</v>
      </c>
      <c r="S18" s="435" t="s">
        <v>1132</v>
      </c>
      <c r="T18" s="435"/>
      <c r="U18" s="446" t="s">
        <v>1457</v>
      </c>
      <c r="V18" s="419"/>
      <c r="W18" s="424"/>
      <c r="X18" s="424"/>
      <c r="Y18" s="424"/>
      <c r="Z18" s="424"/>
      <c r="AA18" s="424"/>
      <c r="AB18" s="424"/>
      <c r="AC18" s="424"/>
      <c r="AD18" s="424"/>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row>
    <row r="19" spans="1:65" s="386" customFormat="1" ht="51" x14ac:dyDescent="0.2">
      <c r="A19" s="435" t="s">
        <v>1169</v>
      </c>
      <c r="B19" s="434" t="s">
        <v>1270</v>
      </c>
      <c r="C19" s="434" t="s">
        <v>1276</v>
      </c>
      <c r="D19" s="447" t="s">
        <v>1277</v>
      </c>
      <c r="E19" s="441"/>
      <c r="F19" s="441"/>
      <c r="G19" s="441">
        <v>1</v>
      </c>
      <c r="H19" s="441"/>
      <c r="I19" s="441"/>
      <c r="J19" s="441">
        <v>1</v>
      </c>
      <c r="K19" s="441"/>
      <c r="L19" s="441"/>
      <c r="M19" s="441">
        <v>1</v>
      </c>
      <c r="N19" s="441"/>
      <c r="O19" s="441"/>
      <c r="P19" s="441">
        <v>1</v>
      </c>
      <c r="Q19" s="442">
        <f t="shared" si="2"/>
        <v>4</v>
      </c>
      <c r="R19" s="435" t="s">
        <v>1141</v>
      </c>
      <c r="S19" s="435"/>
      <c r="T19" s="435"/>
      <c r="U19" s="445" t="s">
        <v>1458</v>
      </c>
      <c r="V19" s="419"/>
      <c r="W19" s="424"/>
      <c r="X19" s="424"/>
      <c r="Y19" s="424"/>
      <c r="Z19" s="424"/>
      <c r="AA19" s="424"/>
      <c r="AB19" s="424"/>
      <c r="AC19" s="424"/>
      <c r="AD19" s="424"/>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row>
    <row r="20" spans="1:65" s="386" customFormat="1" ht="51" x14ac:dyDescent="0.2">
      <c r="A20" s="435" t="s">
        <v>1169</v>
      </c>
      <c r="B20" s="434" t="s">
        <v>1270</v>
      </c>
      <c r="C20" s="434" t="s">
        <v>1278</v>
      </c>
      <c r="D20" s="447" t="s">
        <v>1201</v>
      </c>
      <c r="E20" s="441">
        <v>1</v>
      </c>
      <c r="F20" s="441">
        <v>1</v>
      </c>
      <c r="G20" s="441">
        <v>1</v>
      </c>
      <c r="H20" s="441">
        <v>1</v>
      </c>
      <c r="I20" s="441">
        <v>1</v>
      </c>
      <c r="J20" s="441">
        <v>1</v>
      </c>
      <c r="K20" s="441">
        <v>1</v>
      </c>
      <c r="L20" s="441">
        <v>1</v>
      </c>
      <c r="M20" s="441">
        <v>1</v>
      </c>
      <c r="N20" s="441">
        <v>1</v>
      </c>
      <c r="O20" s="441">
        <v>1</v>
      </c>
      <c r="P20" s="441">
        <v>1</v>
      </c>
      <c r="Q20" s="442">
        <f t="shared" si="2"/>
        <v>12</v>
      </c>
      <c r="R20" s="435" t="s">
        <v>1141</v>
      </c>
      <c r="S20" s="435"/>
      <c r="T20" s="435"/>
      <c r="U20" s="446" t="s">
        <v>1459</v>
      </c>
      <c r="V20" s="419"/>
      <c r="W20" s="424"/>
      <c r="X20" s="424"/>
      <c r="Y20" s="424"/>
      <c r="Z20" s="424"/>
      <c r="AA20" s="424"/>
      <c r="AB20" s="424"/>
      <c r="AC20" s="424"/>
      <c r="AD20" s="424"/>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row>
    <row r="21" spans="1:65" s="386" customFormat="1" ht="51" x14ac:dyDescent="0.2">
      <c r="A21" s="435" t="s">
        <v>1169</v>
      </c>
      <c r="B21" s="434" t="s">
        <v>1270</v>
      </c>
      <c r="C21" s="434" t="s">
        <v>1279</v>
      </c>
      <c r="D21" s="447" t="s">
        <v>1280</v>
      </c>
      <c r="E21" s="444"/>
      <c r="F21" s="444"/>
      <c r="G21" s="444"/>
      <c r="H21" s="444"/>
      <c r="I21" s="444"/>
      <c r="J21" s="444"/>
      <c r="K21" s="444"/>
      <c r="L21" s="444"/>
      <c r="M21" s="444">
        <v>1</v>
      </c>
      <c r="N21" s="444"/>
      <c r="O21" s="444"/>
      <c r="P21" s="444"/>
      <c r="Q21" s="442">
        <f t="shared" si="2"/>
        <v>1</v>
      </c>
      <c r="R21" s="435" t="s">
        <v>1141</v>
      </c>
      <c r="S21" s="435"/>
      <c r="T21" s="435"/>
      <c r="U21" s="443" t="s">
        <v>1460</v>
      </c>
      <c r="V21" s="419"/>
      <c r="W21" s="424"/>
      <c r="X21" s="424"/>
      <c r="Y21" s="424"/>
      <c r="Z21" s="424"/>
      <c r="AA21" s="424"/>
      <c r="AB21" s="424"/>
      <c r="AC21" s="424"/>
      <c r="AD21" s="424"/>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row>
    <row r="22" spans="1:65" s="386" customFormat="1" ht="42.75" customHeight="1" x14ac:dyDescent="0.2">
      <c r="A22" s="435" t="s">
        <v>1169</v>
      </c>
      <c r="B22" s="434" t="s">
        <v>1270</v>
      </c>
      <c r="C22" s="434" t="s">
        <v>1281</v>
      </c>
      <c r="D22" s="447" t="s">
        <v>1202</v>
      </c>
      <c r="E22" s="441"/>
      <c r="F22" s="441"/>
      <c r="G22" s="441">
        <v>1</v>
      </c>
      <c r="H22" s="441"/>
      <c r="I22" s="441"/>
      <c r="J22" s="441">
        <v>1</v>
      </c>
      <c r="K22" s="441"/>
      <c r="L22" s="441"/>
      <c r="M22" s="441">
        <v>1</v>
      </c>
      <c r="N22" s="441"/>
      <c r="O22" s="441"/>
      <c r="P22" s="441">
        <v>1</v>
      </c>
      <c r="Q22" s="442">
        <f t="shared" si="2"/>
        <v>4</v>
      </c>
      <c r="R22" s="435" t="s">
        <v>1133</v>
      </c>
      <c r="S22" s="435"/>
      <c r="T22" s="435"/>
      <c r="U22" s="445" t="s">
        <v>1461</v>
      </c>
      <c r="V22" s="419"/>
      <c r="W22" s="424"/>
      <c r="X22" s="424"/>
      <c r="Y22" s="424"/>
      <c r="Z22" s="424"/>
      <c r="AA22" s="424"/>
      <c r="AB22" s="424"/>
      <c r="AC22" s="424"/>
      <c r="AD22" s="424"/>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row>
    <row r="23" spans="1:65" s="386" customFormat="1" ht="51" x14ac:dyDescent="0.2">
      <c r="A23" s="435" t="s">
        <v>1169</v>
      </c>
      <c r="B23" s="434" t="s">
        <v>1270</v>
      </c>
      <c r="C23" s="434" t="s">
        <v>1282</v>
      </c>
      <c r="D23" s="434" t="s">
        <v>1283</v>
      </c>
      <c r="E23" s="441"/>
      <c r="F23" s="441"/>
      <c r="G23" s="441">
        <v>1</v>
      </c>
      <c r="H23" s="441"/>
      <c r="I23" s="441"/>
      <c r="J23" s="441">
        <v>1</v>
      </c>
      <c r="K23" s="441"/>
      <c r="L23" s="441"/>
      <c r="M23" s="441">
        <v>1</v>
      </c>
      <c r="N23" s="441"/>
      <c r="O23" s="441"/>
      <c r="P23" s="441">
        <v>1</v>
      </c>
      <c r="Q23" s="442">
        <f t="shared" si="2"/>
        <v>4</v>
      </c>
      <c r="R23" s="435" t="s">
        <v>1132</v>
      </c>
      <c r="S23" s="435"/>
      <c r="T23" s="435"/>
      <c r="U23" s="446" t="s">
        <v>1460</v>
      </c>
      <c r="V23" s="419"/>
      <c r="W23" s="424"/>
      <c r="X23" s="424"/>
      <c r="Y23" s="424"/>
      <c r="Z23" s="424"/>
      <c r="AA23" s="424"/>
      <c r="AB23" s="424"/>
      <c r="AC23" s="424"/>
      <c r="AD23" s="424"/>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row>
    <row r="24" spans="1:65" s="386" customFormat="1" ht="51" x14ac:dyDescent="0.2">
      <c r="A24" s="435" t="s">
        <v>1169</v>
      </c>
      <c r="B24" s="434" t="s">
        <v>1270</v>
      </c>
      <c r="C24" s="434" t="s">
        <v>1284</v>
      </c>
      <c r="D24" s="434" t="s">
        <v>1285</v>
      </c>
      <c r="E24" s="444">
        <v>1</v>
      </c>
      <c r="F24" s="444">
        <v>1</v>
      </c>
      <c r="G24" s="444">
        <v>1</v>
      </c>
      <c r="H24" s="444">
        <v>1</v>
      </c>
      <c r="I24" s="444">
        <v>1</v>
      </c>
      <c r="J24" s="444">
        <v>1</v>
      </c>
      <c r="K24" s="444">
        <v>1</v>
      </c>
      <c r="L24" s="444">
        <v>1</v>
      </c>
      <c r="M24" s="444">
        <v>1</v>
      </c>
      <c r="N24" s="444">
        <v>1</v>
      </c>
      <c r="O24" s="444">
        <v>1</v>
      </c>
      <c r="P24" s="444">
        <v>1</v>
      </c>
      <c r="Q24" s="442">
        <f t="shared" si="2"/>
        <v>12</v>
      </c>
      <c r="R24" s="435" t="s">
        <v>1141</v>
      </c>
      <c r="S24" s="435"/>
      <c r="T24" s="435"/>
      <c r="U24" s="443"/>
      <c r="V24" s="419"/>
      <c r="W24" s="424"/>
      <c r="X24" s="424"/>
      <c r="Y24" s="424"/>
      <c r="Z24" s="424"/>
      <c r="AA24" s="424"/>
      <c r="AB24" s="424"/>
      <c r="AC24" s="424"/>
      <c r="AD24" s="424"/>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row>
    <row r="25" spans="1:65" s="386" customFormat="1" ht="51" x14ac:dyDescent="0.2">
      <c r="A25" s="435" t="s">
        <v>1169</v>
      </c>
      <c r="B25" s="434" t="s">
        <v>1270</v>
      </c>
      <c r="C25" s="434" t="s">
        <v>1286</v>
      </c>
      <c r="D25" s="447" t="s">
        <v>1287</v>
      </c>
      <c r="E25" s="441"/>
      <c r="F25" s="441"/>
      <c r="G25" s="441">
        <v>1</v>
      </c>
      <c r="H25" s="441"/>
      <c r="I25" s="441"/>
      <c r="J25" s="441">
        <v>1</v>
      </c>
      <c r="K25" s="441"/>
      <c r="L25" s="441"/>
      <c r="M25" s="441">
        <v>1</v>
      </c>
      <c r="N25" s="441"/>
      <c r="O25" s="441"/>
      <c r="P25" s="441">
        <v>1</v>
      </c>
      <c r="Q25" s="442">
        <f t="shared" si="2"/>
        <v>4</v>
      </c>
      <c r="R25" s="435" t="s">
        <v>1133</v>
      </c>
      <c r="S25" s="435" t="s">
        <v>1142</v>
      </c>
      <c r="T25" s="435"/>
      <c r="U25" s="463" t="s">
        <v>1462</v>
      </c>
      <c r="V25" s="464"/>
      <c r="W25" s="424"/>
      <c r="X25" s="424"/>
      <c r="Y25" s="424"/>
      <c r="Z25" s="424"/>
      <c r="AA25" s="424"/>
      <c r="AB25" s="424"/>
      <c r="AC25" s="424"/>
      <c r="AD25" s="424"/>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row>
    <row r="26" spans="1:65" s="386" customFormat="1" ht="51" x14ac:dyDescent="0.2">
      <c r="A26" s="435" t="s">
        <v>1169</v>
      </c>
      <c r="B26" s="434" t="s">
        <v>1270</v>
      </c>
      <c r="C26" s="434" t="s">
        <v>1288</v>
      </c>
      <c r="D26" s="447" t="s">
        <v>1289</v>
      </c>
      <c r="E26" s="444"/>
      <c r="F26" s="444"/>
      <c r="G26" s="444">
        <v>1</v>
      </c>
      <c r="H26" s="444"/>
      <c r="I26" s="444"/>
      <c r="J26" s="444">
        <v>1</v>
      </c>
      <c r="K26" s="444"/>
      <c r="L26" s="444"/>
      <c r="M26" s="444">
        <v>1</v>
      </c>
      <c r="N26" s="444"/>
      <c r="O26" s="444"/>
      <c r="P26" s="444">
        <v>1</v>
      </c>
      <c r="Q26" s="442">
        <f t="shared" si="2"/>
        <v>4</v>
      </c>
      <c r="R26" s="435" t="s">
        <v>1132</v>
      </c>
      <c r="S26" s="435"/>
      <c r="T26" s="435"/>
      <c r="U26" s="465" t="s">
        <v>1463</v>
      </c>
      <c r="V26" s="464"/>
      <c r="W26" s="424"/>
      <c r="X26" s="424"/>
      <c r="Y26" s="424"/>
      <c r="Z26" s="424"/>
      <c r="AA26" s="424"/>
      <c r="AB26" s="424"/>
      <c r="AC26" s="424"/>
      <c r="AD26" s="424"/>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row>
    <row r="27" spans="1:65" s="386" customFormat="1" ht="51" x14ac:dyDescent="0.2">
      <c r="A27" s="435" t="s">
        <v>1169</v>
      </c>
      <c r="B27" s="434" t="s">
        <v>1270</v>
      </c>
      <c r="C27" s="434" t="s">
        <v>1290</v>
      </c>
      <c r="D27" s="447" t="s">
        <v>1251</v>
      </c>
      <c r="E27" s="441">
        <v>1</v>
      </c>
      <c r="F27" s="441">
        <v>1</v>
      </c>
      <c r="G27" s="441">
        <v>1</v>
      </c>
      <c r="H27" s="441">
        <v>1</v>
      </c>
      <c r="I27" s="441">
        <v>1</v>
      </c>
      <c r="J27" s="441">
        <v>1</v>
      </c>
      <c r="K27" s="441">
        <v>1</v>
      </c>
      <c r="L27" s="441">
        <v>1</v>
      </c>
      <c r="M27" s="441">
        <v>1</v>
      </c>
      <c r="N27" s="441">
        <v>1</v>
      </c>
      <c r="O27" s="441">
        <v>1</v>
      </c>
      <c r="P27" s="441">
        <v>1</v>
      </c>
      <c r="Q27" s="442">
        <f t="shared" si="2"/>
        <v>12</v>
      </c>
      <c r="R27" s="435" t="s">
        <v>1141</v>
      </c>
      <c r="S27" s="435"/>
      <c r="T27" s="435"/>
      <c r="U27" s="461" t="s">
        <v>1464</v>
      </c>
      <c r="V27" s="462"/>
      <c r="W27" s="424"/>
      <c r="X27" s="424"/>
      <c r="Y27" s="424"/>
      <c r="Z27" s="424"/>
      <c r="AA27" s="424"/>
      <c r="AB27" s="424"/>
      <c r="AC27" s="424"/>
      <c r="AD27" s="424"/>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row>
    <row r="28" spans="1:65" s="386" customFormat="1" ht="51" x14ac:dyDescent="0.2">
      <c r="A28" s="435" t="s">
        <v>1169</v>
      </c>
      <c r="B28" s="434" t="s">
        <v>1270</v>
      </c>
      <c r="C28" s="434" t="s">
        <v>1291</v>
      </c>
      <c r="D28" s="447" t="s">
        <v>1292</v>
      </c>
      <c r="E28" s="444">
        <v>1</v>
      </c>
      <c r="F28" s="444">
        <v>1</v>
      </c>
      <c r="G28" s="444">
        <v>1</v>
      </c>
      <c r="H28" s="444">
        <v>1</v>
      </c>
      <c r="I28" s="444">
        <v>1</v>
      </c>
      <c r="J28" s="444">
        <v>1</v>
      </c>
      <c r="K28" s="444">
        <v>1</v>
      </c>
      <c r="L28" s="444">
        <v>1</v>
      </c>
      <c r="M28" s="444">
        <v>1</v>
      </c>
      <c r="N28" s="444">
        <v>1</v>
      </c>
      <c r="O28" s="444">
        <v>1</v>
      </c>
      <c r="P28" s="444">
        <v>1</v>
      </c>
      <c r="Q28" s="442">
        <f t="shared" si="2"/>
        <v>12</v>
      </c>
      <c r="R28" s="435" t="s">
        <v>1141</v>
      </c>
      <c r="S28" s="435"/>
      <c r="T28" s="435"/>
      <c r="U28" s="445" t="s">
        <v>1465</v>
      </c>
      <c r="V28" s="419"/>
      <c r="W28" s="424"/>
      <c r="X28" s="424"/>
      <c r="Y28" s="424"/>
      <c r="Z28" s="424"/>
      <c r="AA28" s="424"/>
      <c r="AB28" s="424"/>
      <c r="AC28" s="424"/>
      <c r="AD28" s="424"/>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row>
    <row r="29" spans="1:65" s="386" customFormat="1" ht="51" x14ac:dyDescent="0.2">
      <c r="A29" s="435" t="s">
        <v>1169</v>
      </c>
      <c r="B29" s="434" t="s">
        <v>1270</v>
      </c>
      <c r="C29" s="434" t="s">
        <v>1293</v>
      </c>
      <c r="D29" s="447" t="s">
        <v>1294</v>
      </c>
      <c r="E29" s="441"/>
      <c r="F29" s="441"/>
      <c r="G29" s="441">
        <v>1</v>
      </c>
      <c r="H29" s="441"/>
      <c r="I29" s="441"/>
      <c r="J29" s="441">
        <v>1</v>
      </c>
      <c r="K29" s="441"/>
      <c r="L29" s="441"/>
      <c r="M29" s="441">
        <v>1</v>
      </c>
      <c r="N29" s="441"/>
      <c r="O29" s="441"/>
      <c r="P29" s="441">
        <v>1</v>
      </c>
      <c r="Q29" s="442">
        <f t="shared" si="2"/>
        <v>4</v>
      </c>
      <c r="R29" s="435" t="s">
        <v>1132</v>
      </c>
      <c r="S29" s="435"/>
      <c r="T29" s="435"/>
      <c r="U29" s="461" t="s">
        <v>1456</v>
      </c>
      <c r="V29" s="419"/>
      <c r="W29" s="424"/>
      <c r="X29" s="424"/>
      <c r="Y29" s="424"/>
      <c r="Z29" s="424"/>
      <c r="AA29" s="424"/>
      <c r="AB29" s="424"/>
      <c r="AC29" s="424"/>
      <c r="AD29" s="424"/>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row>
    <row r="30" spans="1:65" s="386" customFormat="1" ht="51" x14ac:dyDescent="0.2">
      <c r="A30" s="435" t="s">
        <v>1169</v>
      </c>
      <c r="B30" s="434" t="s">
        <v>1270</v>
      </c>
      <c r="C30" s="434" t="s">
        <v>1295</v>
      </c>
      <c r="D30" s="447" t="s">
        <v>1296</v>
      </c>
      <c r="E30" s="441"/>
      <c r="F30" s="441"/>
      <c r="G30" s="441">
        <v>1</v>
      </c>
      <c r="H30" s="441"/>
      <c r="I30" s="441"/>
      <c r="J30" s="441">
        <v>1</v>
      </c>
      <c r="K30" s="441"/>
      <c r="L30" s="441"/>
      <c r="M30" s="441">
        <v>1</v>
      </c>
      <c r="N30" s="441"/>
      <c r="O30" s="441"/>
      <c r="P30" s="441">
        <v>1</v>
      </c>
      <c r="Q30" s="442">
        <f t="shared" si="2"/>
        <v>4</v>
      </c>
      <c r="R30" s="435" t="s">
        <v>1132</v>
      </c>
      <c r="S30" s="435"/>
      <c r="T30" s="435"/>
      <c r="U30" s="443" t="s">
        <v>1460</v>
      </c>
      <c r="V30" s="419"/>
      <c r="W30" s="424"/>
      <c r="X30" s="424"/>
      <c r="Y30" s="424"/>
      <c r="Z30" s="424"/>
      <c r="AA30" s="424"/>
      <c r="AB30" s="424"/>
      <c r="AC30" s="424"/>
      <c r="AD30" s="424"/>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row>
    <row r="31" spans="1:65" s="386" customFormat="1" ht="51" x14ac:dyDescent="0.2">
      <c r="A31" s="435" t="s">
        <v>1169</v>
      </c>
      <c r="B31" s="434" t="s">
        <v>1270</v>
      </c>
      <c r="C31" s="434" t="s">
        <v>1298</v>
      </c>
      <c r="D31" s="447" t="s">
        <v>1299</v>
      </c>
      <c r="E31" s="441"/>
      <c r="F31" s="441">
        <v>1</v>
      </c>
      <c r="G31" s="441"/>
      <c r="H31" s="441"/>
      <c r="I31" s="441"/>
      <c r="J31" s="441"/>
      <c r="K31" s="441"/>
      <c r="L31" s="441"/>
      <c r="M31" s="441"/>
      <c r="N31" s="441"/>
      <c r="O31" s="441"/>
      <c r="P31" s="441"/>
      <c r="Q31" s="442">
        <f t="shared" si="2"/>
        <v>1</v>
      </c>
      <c r="R31" s="435" t="s">
        <v>1300</v>
      </c>
      <c r="S31" s="435"/>
      <c r="T31" s="435"/>
      <c r="U31" s="466" t="s">
        <v>1466</v>
      </c>
      <c r="V31" s="467"/>
      <c r="W31" s="424"/>
      <c r="X31" s="424"/>
      <c r="Y31" s="424"/>
      <c r="Z31" s="424"/>
      <c r="AA31" s="424"/>
      <c r="AB31" s="424"/>
      <c r="AC31" s="424"/>
      <c r="AD31" s="424"/>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row>
    <row r="32" spans="1:65" s="386" customFormat="1" ht="51" x14ac:dyDescent="0.2">
      <c r="A32" s="435" t="s">
        <v>1169</v>
      </c>
      <c r="B32" s="434" t="s">
        <v>1270</v>
      </c>
      <c r="C32" s="434" t="s">
        <v>1301</v>
      </c>
      <c r="D32" s="447" t="s">
        <v>1302</v>
      </c>
      <c r="E32" s="441"/>
      <c r="F32" s="441"/>
      <c r="G32" s="441">
        <v>1</v>
      </c>
      <c r="H32" s="441"/>
      <c r="I32" s="441"/>
      <c r="J32" s="441">
        <v>1</v>
      </c>
      <c r="K32" s="441"/>
      <c r="L32" s="441"/>
      <c r="M32" s="441">
        <v>1</v>
      </c>
      <c r="N32" s="441"/>
      <c r="O32" s="441"/>
      <c r="P32" s="441">
        <v>1</v>
      </c>
      <c r="Q32" s="442">
        <f t="shared" si="2"/>
        <v>4</v>
      </c>
      <c r="R32" s="435" t="s">
        <v>1133</v>
      </c>
      <c r="S32" s="435" t="s">
        <v>1142</v>
      </c>
      <c r="T32" s="435"/>
      <c r="U32" s="466" t="s">
        <v>1466</v>
      </c>
      <c r="V32" s="419"/>
      <c r="W32" s="424"/>
      <c r="X32" s="424"/>
      <c r="Y32" s="424"/>
      <c r="Z32" s="424"/>
      <c r="AA32" s="424"/>
      <c r="AB32" s="424"/>
      <c r="AC32" s="424"/>
      <c r="AD32" s="424"/>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row>
    <row r="33" spans="1:65" s="386" customFormat="1" ht="60" customHeight="1" x14ac:dyDescent="0.2">
      <c r="A33" s="425" t="s">
        <v>1171</v>
      </c>
      <c r="B33" s="432" t="s">
        <v>1212</v>
      </c>
      <c r="C33" s="425" t="s">
        <v>1213</v>
      </c>
      <c r="D33" s="432" t="s">
        <v>1208</v>
      </c>
      <c r="E33" s="431"/>
      <c r="F33" s="431"/>
      <c r="G33" s="431">
        <v>1</v>
      </c>
      <c r="H33" s="431"/>
      <c r="I33" s="431"/>
      <c r="J33" s="431">
        <v>1</v>
      </c>
      <c r="K33" s="431"/>
      <c r="L33" s="431"/>
      <c r="M33" s="431">
        <v>1</v>
      </c>
      <c r="N33" s="431"/>
      <c r="O33" s="431"/>
      <c r="P33" s="431">
        <v>1</v>
      </c>
      <c r="Q33" s="409">
        <f t="shared" ref="Q33:Q42" si="3">SUM(E33:P33)</f>
        <v>4</v>
      </c>
      <c r="R33" s="425" t="s">
        <v>1132</v>
      </c>
      <c r="S33" s="425"/>
      <c r="T33" s="425"/>
      <c r="U33" s="427"/>
      <c r="V33" s="419"/>
      <c r="W33" s="424"/>
      <c r="X33" s="424"/>
      <c r="Y33" s="424"/>
      <c r="Z33" s="424"/>
      <c r="AA33" s="423"/>
      <c r="AB33" s="423"/>
      <c r="AC33" s="424"/>
      <c r="AD33" s="424"/>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row>
    <row r="34" spans="1:65" s="386" customFormat="1" ht="54" customHeight="1" x14ac:dyDescent="0.2">
      <c r="A34" s="425" t="s">
        <v>1171</v>
      </c>
      <c r="B34" s="432" t="s">
        <v>1212</v>
      </c>
      <c r="C34" s="425" t="s">
        <v>1214</v>
      </c>
      <c r="D34" s="439" t="s">
        <v>1203</v>
      </c>
      <c r="E34" s="433">
        <v>1</v>
      </c>
      <c r="F34" s="433">
        <v>1</v>
      </c>
      <c r="G34" s="433">
        <v>1</v>
      </c>
      <c r="H34" s="433">
        <v>1</v>
      </c>
      <c r="I34" s="433">
        <v>1</v>
      </c>
      <c r="J34" s="433">
        <v>1</v>
      </c>
      <c r="K34" s="433">
        <v>1</v>
      </c>
      <c r="L34" s="433">
        <v>1</v>
      </c>
      <c r="M34" s="433">
        <v>1</v>
      </c>
      <c r="N34" s="433">
        <v>1</v>
      </c>
      <c r="O34" s="433">
        <v>1</v>
      </c>
      <c r="P34" s="433">
        <v>1</v>
      </c>
      <c r="Q34" s="409">
        <f t="shared" si="3"/>
        <v>12</v>
      </c>
      <c r="R34" s="425" t="s">
        <v>1141</v>
      </c>
      <c r="S34" s="425"/>
      <c r="T34" s="425"/>
      <c r="U34" s="426" t="s">
        <v>1455</v>
      </c>
      <c r="V34" s="419"/>
      <c r="W34" s="424"/>
      <c r="X34" s="424"/>
      <c r="Y34" s="424"/>
      <c r="Z34" s="424"/>
      <c r="AA34" s="423"/>
      <c r="AB34" s="423"/>
      <c r="AC34" s="424"/>
      <c r="AD34" s="424"/>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row>
    <row r="35" spans="1:65" s="386" customFormat="1" ht="54.75" customHeight="1" x14ac:dyDescent="0.2">
      <c r="A35" s="425" t="s">
        <v>1171</v>
      </c>
      <c r="B35" s="432" t="s">
        <v>1212</v>
      </c>
      <c r="C35" s="425" t="s">
        <v>1215</v>
      </c>
      <c r="D35" s="439" t="s">
        <v>1209</v>
      </c>
      <c r="E35" s="433"/>
      <c r="F35" s="433"/>
      <c r="G35" s="433">
        <v>1</v>
      </c>
      <c r="H35" s="433"/>
      <c r="I35" s="433"/>
      <c r="J35" s="433">
        <v>1</v>
      </c>
      <c r="K35" s="433"/>
      <c r="L35" s="433"/>
      <c r="M35" s="433">
        <v>1</v>
      </c>
      <c r="N35" s="433"/>
      <c r="O35" s="433"/>
      <c r="P35" s="433">
        <v>1</v>
      </c>
      <c r="Q35" s="409">
        <f t="shared" si="3"/>
        <v>4</v>
      </c>
      <c r="R35" s="425" t="s">
        <v>1132</v>
      </c>
      <c r="S35" s="425"/>
      <c r="T35" s="425"/>
      <c r="U35" s="426" t="s">
        <v>1455</v>
      </c>
      <c r="V35" s="419"/>
      <c r="W35" s="424"/>
      <c r="X35" s="424"/>
      <c r="Y35" s="424"/>
      <c r="Z35" s="424"/>
      <c r="AA35" s="423"/>
      <c r="AB35" s="423"/>
      <c r="AC35" s="424"/>
      <c r="AD35" s="424"/>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row>
    <row r="36" spans="1:65" s="386" customFormat="1" ht="45" customHeight="1" x14ac:dyDescent="0.2">
      <c r="A36" s="425" t="s">
        <v>1171</v>
      </c>
      <c r="B36" s="432" t="s">
        <v>1212</v>
      </c>
      <c r="C36" s="425" t="s">
        <v>1375</v>
      </c>
      <c r="D36" s="439" t="s">
        <v>1210</v>
      </c>
      <c r="E36" s="431">
        <v>1</v>
      </c>
      <c r="F36" s="431">
        <v>1</v>
      </c>
      <c r="G36" s="431">
        <v>1</v>
      </c>
      <c r="H36" s="431">
        <v>1</v>
      </c>
      <c r="I36" s="431">
        <v>1</v>
      </c>
      <c r="J36" s="431">
        <v>1</v>
      </c>
      <c r="K36" s="431">
        <v>1</v>
      </c>
      <c r="L36" s="431">
        <v>1</v>
      </c>
      <c r="M36" s="431">
        <v>1</v>
      </c>
      <c r="N36" s="431">
        <v>1</v>
      </c>
      <c r="O36" s="431">
        <v>1</v>
      </c>
      <c r="P36" s="431">
        <v>1</v>
      </c>
      <c r="Q36" s="409">
        <f t="shared" si="3"/>
        <v>12</v>
      </c>
      <c r="R36" s="425" t="s">
        <v>1141</v>
      </c>
      <c r="S36" s="425"/>
      <c r="T36" s="425"/>
      <c r="U36" s="426" t="s">
        <v>1455</v>
      </c>
      <c r="V36" s="419"/>
      <c r="W36" s="424"/>
      <c r="X36" s="424"/>
      <c r="Y36" s="424"/>
      <c r="Z36" s="424"/>
      <c r="AA36" s="423"/>
      <c r="AB36" s="423"/>
      <c r="AC36" s="424"/>
      <c r="AD36" s="424"/>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row>
    <row r="37" spans="1:65" s="386" customFormat="1" ht="63.75" x14ac:dyDescent="0.2">
      <c r="A37" s="425" t="s">
        <v>1172</v>
      </c>
      <c r="B37" s="439" t="s">
        <v>1260</v>
      </c>
      <c r="C37" s="425" t="s">
        <v>1217</v>
      </c>
      <c r="D37" s="439" t="s">
        <v>1252</v>
      </c>
      <c r="E37" s="431"/>
      <c r="F37" s="431"/>
      <c r="G37" s="431"/>
      <c r="H37" s="431"/>
      <c r="I37" s="431">
        <v>1</v>
      </c>
      <c r="J37" s="431"/>
      <c r="K37" s="431"/>
      <c r="L37" s="431"/>
      <c r="M37" s="431"/>
      <c r="N37" s="431"/>
      <c r="O37" s="431"/>
      <c r="P37" s="431"/>
      <c r="Q37" s="409">
        <f t="shared" si="3"/>
        <v>1</v>
      </c>
      <c r="R37" s="425" t="s">
        <v>1136</v>
      </c>
      <c r="S37" s="425"/>
      <c r="T37" s="425"/>
      <c r="U37" s="440" t="s">
        <v>1467</v>
      </c>
      <c r="V37" s="419"/>
      <c r="W37" s="424"/>
      <c r="X37" s="424"/>
      <c r="Y37" s="424"/>
      <c r="Z37" s="424"/>
      <c r="AA37" s="423"/>
      <c r="AB37" s="423"/>
      <c r="AC37" s="424"/>
      <c r="AD37" s="424"/>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row>
    <row r="38" spans="1:65" s="386" customFormat="1" ht="63.75" x14ac:dyDescent="0.2">
      <c r="A38" s="425" t="s">
        <v>1172</v>
      </c>
      <c r="B38" s="439" t="s">
        <v>1260</v>
      </c>
      <c r="C38" s="425" t="s">
        <v>1395</v>
      </c>
      <c r="D38" s="439" t="s">
        <v>1253</v>
      </c>
      <c r="E38" s="431"/>
      <c r="F38" s="431"/>
      <c r="G38" s="431">
        <v>1</v>
      </c>
      <c r="H38" s="431"/>
      <c r="I38" s="431"/>
      <c r="J38" s="431"/>
      <c r="K38" s="431"/>
      <c r="L38" s="431"/>
      <c r="M38" s="431"/>
      <c r="N38" s="431"/>
      <c r="O38" s="431"/>
      <c r="P38" s="431"/>
      <c r="Q38" s="409">
        <f t="shared" si="3"/>
        <v>1</v>
      </c>
      <c r="R38" s="440" t="s">
        <v>1254</v>
      </c>
      <c r="S38" s="425"/>
      <c r="T38" s="425"/>
      <c r="U38" s="440" t="s">
        <v>1467</v>
      </c>
      <c r="V38" s="419"/>
      <c r="W38" s="424"/>
      <c r="X38" s="424"/>
      <c r="Y38" s="424"/>
      <c r="Z38" s="424"/>
      <c r="AA38" s="423"/>
      <c r="AB38" s="423"/>
      <c r="AC38" s="424"/>
      <c r="AD38" s="424"/>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row>
    <row r="39" spans="1:65" s="386" customFormat="1" ht="63.75" x14ac:dyDescent="0.2">
      <c r="A39" s="425" t="s">
        <v>1172</v>
      </c>
      <c r="B39" s="439" t="s">
        <v>1260</v>
      </c>
      <c r="C39" s="425" t="s">
        <v>1396</v>
      </c>
      <c r="D39" s="439" t="s">
        <v>1255</v>
      </c>
      <c r="E39" s="431"/>
      <c r="F39" s="431"/>
      <c r="G39" s="431">
        <v>1</v>
      </c>
      <c r="H39" s="431"/>
      <c r="I39" s="431"/>
      <c r="J39" s="431">
        <v>1</v>
      </c>
      <c r="K39" s="431"/>
      <c r="L39" s="431"/>
      <c r="M39" s="431">
        <v>1</v>
      </c>
      <c r="N39" s="431"/>
      <c r="O39" s="431"/>
      <c r="P39" s="431">
        <v>1</v>
      </c>
      <c r="Q39" s="409">
        <f t="shared" si="3"/>
        <v>4</v>
      </c>
      <c r="R39" s="440" t="s">
        <v>1133</v>
      </c>
      <c r="S39" s="425" t="s">
        <v>1142</v>
      </c>
      <c r="T39" s="425"/>
      <c r="U39" s="440" t="s">
        <v>1467</v>
      </c>
      <c r="V39" s="419"/>
      <c r="W39" s="424"/>
      <c r="X39" s="424"/>
      <c r="Y39" s="424"/>
      <c r="Z39" s="424"/>
      <c r="AA39" s="423"/>
      <c r="AB39" s="423"/>
      <c r="AC39" s="424"/>
      <c r="AD39" s="424"/>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row>
    <row r="40" spans="1:65" s="386" customFormat="1" ht="63.75" x14ac:dyDescent="0.2">
      <c r="A40" s="425" t="s">
        <v>1172</v>
      </c>
      <c r="B40" s="439" t="s">
        <v>1261</v>
      </c>
      <c r="C40" s="425" t="s">
        <v>1397</v>
      </c>
      <c r="D40" s="439" t="s">
        <v>1256</v>
      </c>
      <c r="E40" s="431"/>
      <c r="F40" s="431"/>
      <c r="G40" s="431"/>
      <c r="H40" s="431"/>
      <c r="I40" s="431"/>
      <c r="J40" s="431"/>
      <c r="K40" s="431">
        <v>1</v>
      </c>
      <c r="L40" s="431"/>
      <c r="M40" s="431"/>
      <c r="N40" s="431"/>
      <c r="O40" s="431"/>
      <c r="P40" s="431"/>
      <c r="Q40" s="409">
        <f t="shared" si="3"/>
        <v>1</v>
      </c>
      <c r="R40" s="440" t="s">
        <v>1132</v>
      </c>
      <c r="S40" s="425"/>
      <c r="T40" s="425"/>
      <c r="U40" s="427" t="s">
        <v>1468</v>
      </c>
      <c r="V40" s="419"/>
      <c r="W40" s="424"/>
      <c r="X40" s="424"/>
      <c r="Y40" s="424"/>
      <c r="Z40" s="424"/>
      <c r="AA40" s="423"/>
      <c r="AB40" s="423"/>
      <c r="AC40" s="424"/>
      <c r="AD40" s="424"/>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19"/>
      <c r="BK40" s="419"/>
      <c r="BL40" s="419"/>
      <c r="BM40" s="419"/>
    </row>
    <row r="41" spans="1:65" s="386" customFormat="1" ht="63.75" x14ac:dyDescent="0.2">
      <c r="A41" s="425" t="s">
        <v>1172</v>
      </c>
      <c r="B41" s="439" t="s">
        <v>1261</v>
      </c>
      <c r="C41" s="425" t="s">
        <v>1398</v>
      </c>
      <c r="D41" s="439" t="s">
        <v>1206</v>
      </c>
      <c r="E41" s="433"/>
      <c r="F41" s="433"/>
      <c r="G41" s="433">
        <v>1</v>
      </c>
      <c r="H41" s="452"/>
      <c r="I41" s="433"/>
      <c r="J41" s="433">
        <v>1</v>
      </c>
      <c r="K41" s="452"/>
      <c r="L41" s="433"/>
      <c r="M41" s="433">
        <v>1</v>
      </c>
      <c r="N41" s="452"/>
      <c r="O41" s="433"/>
      <c r="P41" s="433">
        <v>1</v>
      </c>
      <c r="Q41" s="409">
        <f t="shared" si="3"/>
        <v>4</v>
      </c>
      <c r="R41" s="425" t="s">
        <v>1141</v>
      </c>
      <c r="S41" s="425"/>
      <c r="T41" s="425"/>
      <c r="U41" s="427" t="s">
        <v>1468</v>
      </c>
      <c r="V41" s="419"/>
      <c r="W41" s="424"/>
      <c r="X41" s="424"/>
      <c r="Y41" s="424"/>
      <c r="Z41" s="424"/>
      <c r="AA41" s="423"/>
      <c r="AB41" s="423"/>
      <c r="AC41" s="424"/>
      <c r="AD41" s="424"/>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row>
    <row r="42" spans="1:65" s="386" customFormat="1" ht="63.75" x14ac:dyDescent="0.2">
      <c r="A42" s="425" t="s">
        <v>1172</v>
      </c>
      <c r="B42" s="439" t="s">
        <v>1261</v>
      </c>
      <c r="C42" s="425" t="s">
        <v>1399</v>
      </c>
      <c r="D42" s="439" t="s">
        <v>1257</v>
      </c>
      <c r="E42" s="431"/>
      <c r="F42" s="431"/>
      <c r="G42" s="431">
        <v>1</v>
      </c>
      <c r="H42" s="431"/>
      <c r="I42" s="431"/>
      <c r="J42" s="431">
        <v>1</v>
      </c>
      <c r="K42" s="431"/>
      <c r="L42" s="431"/>
      <c r="M42" s="431">
        <v>1</v>
      </c>
      <c r="N42" s="431"/>
      <c r="O42" s="431"/>
      <c r="P42" s="431">
        <v>1</v>
      </c>
      <c r="Q42" s="409">
        <f t="shared" si="3"/>
        <v>4</v>
      </c>
      <c r="R42" s="425" t="s">
        <v>1258</v>
      </c>
      <c r="S42" s="425" t="s">
        <v>1132</v>
      </c>
      <c r="T42" s="452"/>
      <c r="U42" s="427" t="s">
        <v>1468</v>
      </c>
      <c r="V42" s="419"/>
      <c r="W42" s="424"/>
      <c r="X42" s="424"/>
      <c r="Y42" s="424"/>
      <c r="Z42" s="424"/>
      <c r="AA42" s="423"/>
      <c r="AB42" s="423"/>
      <c r="AC42" s="424"/>
      <c r="AD42" s="424"/>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row>
    <row r="43" spans="1:65" s="386" customFormat="1" ht="63.75" x14ac:dyDescent="0.2">
      <c r="A43" s="425" t="s">
        <v>1172</v>
      </c>
      <c r="B43" s="432" t="s">
        <v>1376</v>
      </c>
      <c r="C43" s="425" t="s">
        <v>1400</v>
      </c>
      <c r="D43" s="432" t="s">
        <v>1259</v>
      </c>
      <c r="E43" s="452"/>
      <c r="F43" s="433"/>
      <c r="G43" s="433"/>
      <c r="H43" s="433"/>
      <c r="I43" s="433"/>
      <c r="J43" s="433">
        <v>1</v>
      </c>
      <c r="K43" s="433"/>
      <c r="L43" s="433"/>
      <c r="M43" s="433"/>
      <c r="N43" s="433"/>
      <c r="O43" s="433"/>
      <c r="P43" s="433"/>
      <c r="Q43" s="409">
        <f>SUM(F43:P43)</f>
        <v>1</v>
      </c>
      <c r="R43" s="425" t="s">
        <v>1141</v>
      </c>
      <c r="S43" s="425"/>
      <c r="T43" s="425"/>
      <c r="U43" s="427" t="s">
        <v>1468</v>
      </c>
      <c r="V43" s="419"/>
      <c r="W43" s="424"/>
      <c r="X43" s="424"/>
      <c r="Y43" s="424"/>
      <c r="Z43" s="424"/>
      <c r="AA43" s="423"/>
      <c r="AB43" s="423"/>
      <c r="AC43" s="424"/>
      <c r="AD43" s="424"/>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row>
    <row r="44" spans="1:65" s="386" customFormat="1" ht="76.5" x14ac:dyDescent="0.2">
      <c r="A44" s="425" t="s">
        <v>1173</v>
      </c>
      <c r="B44" s="439" t="s">
        <v>1218</v>
      </c>
      <c r="C44" s="432" t="s">
        <v>1219</v>
      </c>
      <c r="D44" s="439" t="s">
        <v>1193</v>
      </c>
      <c r="E44" s="433"/>
      <c r="F44" s="433"/>
      <c r="G44" s="433">
        <v>1</v>
      </c>
      <c r="H44" s="433"/>
      <c r="I44" s="433"/>
      <c r="J44" s="433">
        <v>1</v>
      </c>
      <c r="K44" s="433"/>
      <c r="L44" s="433"/>
      <c r="M44" s="433">
        <v>1</v>
      </c>
      <c r="N44" s="433"/>
      <c r="O44" s="433"/>
      <c r="P44" s="433">
        <v>1</v>
      </c>
      <c r="Q44" s="409">
        <f>SUM(E44:P44)</f>
        <v>4</v>
      </c>
      <c r="R44" s="425" t="s">
        <v>1132</v>
      </c>
      <c r="S44" s="425"/>
      <c r="T44" s="425"/>
      <c r="U44" s="440" t="s">
        <v>1469</v>
      </c>
      <c r="V44" s="462"/>
      <c r="W44" s="468"/>
      <c r="X44" s="468"/>
      <c r="Y44" s="468"/>
      <c r="Z44" s="424"/>
      <c r="AA44" s="423"/>
      <c r="AB44" s="423"/>
      <c r="AC44" s="424"/>
      <c r="AD44" s="424"/>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row>
    <row r="45" spans="1:65" s="386" customFormat="1" ht="76.5" x14ac:dyDescent="0.2">
      <c r="A45" s="425" t="s">
        <v>1173</v>
      </c>
      <c r="B45" s="435" t="s">
        <v>1401</v>
      </c>
      <c r="C45" s="435" t="s">
        <v>1220</v>
      </c>
      <c r="D45" s="447" t="s">
        <v>1385</v>
      </c>
      <c r="E45" s="444"/>
      <c r="F45" s="444">
        <v>1</v>
      </c>
      <c r="G45" s="444"/>
      <c r="H45" s="444"/>
      <c r="I45" s="444"/>
      <c r="J45" s="444"/>
      <c r="K45" s="444"/>
      <c r="L45" s="444"/>
      <c r="M45" s="444"/>
      <c r="N45" s="444"/>
      <c r="O45" s="444"/>
      <c r="P45" s="444"/>
      <c r="Q45" s="442">
        <f>SUM(E45:P45)</f>
        <v>1</v>
      </c>
      <c r="R45" s="435" t="s">
        <v>1300</v>
      </c>
      <c r="S45" s="435"/>
      <c r="U45" s="446" t="s">
        <v>1458</v>
      </c>
      <c r="V45" s="419"/>
      <c r="W45" s="424"/>
      <c r="X45" s="424"/>
      <c r="Y45" s="424"/>
      <c r="Z45" s="424"/>
      <c r="AA45" s="424"/>
      <c r="AB45" s="424"/>
      <c r="AC45" s="424"/>
      <c r="AD45" s="424"/>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row>
    <row r="46" spans="1:65" s="386" customFormat="1" ht="76.5" x14ac:dyDescent="0.2">
      <c r="A46" s="425" t="s">
        <v>1173</v>
      </c>
      <c r="B46" s="435" t="s">
        <v>1401</v>
      </c>
      <c r="C46" s="435" t="s">
        <v>1402</v>
      </c>
      <c r="D46" s="447" t="s">
        <v>1386</v>
      </c>
      <c r="E46" s="444"/>
      <c r="F46" s="444"/>
      <c r="G46" s="444"/>
      <c r="H46" s="444">
        <v>1</v>
      </c>
      <c r="I46" s="444"/>
      <c r="J46" s="444">
        <v>1</v>
      </c>
      <c r="K46" s="444"/>
      <c r="L46" s="444">
        <v>1</v>
      </c>
      <c r="M46" s="444"/>
      <c r="N46" s="444">
        <v>1</v>
      </c>
      <c r="O46" s="444"/>
      <c r="P46" s="444">
        <v>1</v>
      </c>
      <c r="Q46" s="442">
        <f>SUM(E46:P46)</f>
        <v>5</v>
      </c>
      <c r="R46" s="435" t="s">
        <v>1133</v>
      </c>
      <c r="S46" s="435" t="s">
        <v>1142</v>
      </c>
      <c r="T46" s="435"/>
      <c r="U46" s="446" t="s">
        <v>1458</v>
      </c>
      <c r="V46" s="419"/>
      <c r="W46" s="424"/>
      <c r="X46" s="424"/>
      <c r="Y46" s="424"/>
      <c r="Z46" s="424"/>
      <c r="AA46" s="424"/>
      <c r="AB46" s="424"/>
      <c r="AC46" s="424"/>
      <c r="AD46" s="424"/>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19"/>
      <c r="BM46" s="419"/>
    </row>
    <row r="47" spans="1:65" s="386" customFormat="1" ht="76.5" x14ac:dyDescent="0.2">
      <c r="A47" s="425" t="s">
        <v>1173</v>
      </c>
      <c r="B47" s="435" t="s">
        <v>1401</v>
      </c>
      <c r="C47" s="435" t="s">
        <v>1221</v>
      </c>
      <c r="D47" s="447" t="s">
        <v>1387</v>
      </c>
      <c r="E47" s="441"/>
      <c r="F47" s="441"/>
      <c r="G47" s="441"/>
      <c r="H47" s="441"/>
      <c r="I47" s="441"/>
      <c r="J47" s="441"/>
      <c r="K47" s="441"/>
      <c r="L47" s="441"/>
      <c r="M47" s="441"/>
      <c r="N47" s="441"/>
      <c r="O47" s="441"/>
      <c r="P47" s="441">
        <v>1</v>
      </c>
      <c r="Q47" s="442">
        <f>SUM(E47:P47)</f>
        <v>1</v>
      </c>
      <c r="R47" s="435" t="s">
        <v>1132</v>
      </c>
      <c r="S47" s="435"/>
      <c r="T47" s="435"/>
      <c r="U47" s="443" t="s">
        <v>1470</v>
      </c>
      <c r="V47" s="419"/>
      <c r="W47" s="424"/>
      <c r="X47" s="424"/>
      <c r="Y47" s="424"/>
      <c r="Z47" s="424"/>
      <c r="AA47" s="424"/>
      <c r="AB47" s="424"/>
      <c r="AC47" s="424"/>
      <c r="AD47" s="424"/>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19"/>
      <c r="BK47" s="419"/>
      <c r="BL47" s="419"/>
      <c r="BM47" s="419"/>
    </row>
    <row r="48" spans="1:65" s="386" customFormat="1" ht="76.5" x14ac:dyDescent="0.2">
      <c r="A48" s="425" t="s">
        <v>1173</v>
      </c>
      <c r="B48" s="435" t="s">
        <v>1401</v>
      </c>
      <c r="C48" s="435" t="s">
        <v>1222</v>
      </c>
      <c r="D48" s="447" t="s">
        <v>1388</v>
      </c>
      <c r="E48" s="441"/>
      <c r="F48" s="441"/>
      <c r="G48" s="441"/>
      <c r="H48" s="441"/>
      <c r="I48" s="441"/>
      <c r="J48" s="441"/>
      <c r="K48" s="441"/>
      <c r="L48" s="441"/>
      <c r="M48" s="441"/>
      <c r="N48" s="441">
        <v>1</v>
      </c>
      <c r="O48" s="441">
        <v>1</v>
      </c>
      <c r="P48" s="441">
        <v>1</v>
      </c>
      <c r="Q48" s="442">
        <f>SUM(E48:P48)</f>
        <v>3</v>
      </c>
      <c r="R48" s="435" t="s">
        <v>1141</v>
      </c>
      <c r="S48" s="435"/>
      <c r="T48" s="435"/>
      <c r="U48" s="443" t="s">
        <v>1471</v>
      </c>
      <c r="V48" s="419"/>
      <c r="W48" s="424"/>
      <c r="X48" s="424"/>
      <c r="Y48" s="424"/>
      <c r="Z48" s="424"/>
      <c r="AA48" s="424"/>
      <c r="AB48" s="424"/>
      <c r="AC48" s="424"/>
      <c r="AD48" s="424"/>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row>
    <row r="49" spans="1:65" s="386" customFormat="1" ht="36" customHeight="1" x14ac:dyDescent="0.2">
      <c r="A49" s="425" t="s">
        <v>1173</v>
      </c>
      <c r="B49" s="435" t="s">
        <v>1403</v>
      </c>
      <c r="C49" s="435" t="s">
        <v>1377</v>
      </c>
      <c r="D49" s="447" t="s">
        <v>1262</v>
      </c>
      <c r="E49" s="444"/>
      <c r="F49" s="444"/>
      <c r="G49" s="444">
        <v>1</v>
      </c>
      <c r="H49" s="444"/>
      <c r="I49" s="444"/>
      <c r="J49" s="444">
        <v>1</v>
      </c>
      <c r="K49" s="444"/>
      <c r="L49" s="444"/>
      <c r="M49" s="444">
        <v>1</v>
      </c>
      <c r="N49" s="444"/>
      <c r="O49" s="444"/>
      <c r="P49" s="444">
        <v>1</v>
      </c>
      <c r="Q49" s="442">
        <f t="shared" ref="Q49:Q55" si="4">SUM(E49:P49)</f>
        <v>4</v>
      </c>
      <c r="R49" s="435" t="s">
        <v>1132</v>
      </c>
      <c r="S49" s="435"/>
      <c r="T49" s="435"/>
      <c r="U49" s="469" t="s">
        <v>1507</v>
      </c>
      <c r="V49" s="470"/>
      <c r="W49" s="424"/>
      <c r="X49" s="424"/>
      <c r="Y49" s="424"/>
      <c r="Z49" s="424"/>
      <c r="AA49" s="424"/>
      <c r="AB49" s="424"/>
      <c r="AC49" s="424"/>
      <c r="AD49" s="424"/>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row>
    <row r="50" spans="1:65" s="386" customFormat="1" ht="46.5" customHeight="1" x14ac:dyDescent="0.2">
      <c r="A50" s="425" t="s">
        <v>1173</v>
      </c>
      <c r="B50" s="435" t="s">
        <v>1404</v>
      </c>
      <c r="C50" s="435" t="s">
        <v>1379</v>
      </c>
      <c r="D50" s="447" t="s">
        <v>1378</v>
      </c>
      <c r="E50" s="444">
        <v>1</v>
      </c>
      <c r="F50" s="444">
        <v>1</v>
      </c>
      <c r="G50" s="444">
        <v>1</v>
      </c>
      <c r="H50" s="444">
        <v>1</v>
      </c>
      <c r="I50" s="444">
        <v>1</v>
      </c>
      <c r="J50" s="444">
        <v>1</v>
      </c>
      <c r="K50" s="444">
        <v>1</v>
      </c>
      <c r="L50" s="444">
        <v>1</v>
      </c>
      <c r="M50" s="444">
        <v>1</v>
      </c>
      <c r="N50" s="444">
        <v>1</v>
      </c>
      <c r="O50" s="444">
        <v>1</v>
      </c>
      <c r="P50" s="444">
        <v>1</v>
      </c>
      <c r="Q50" s="442">
        <f t="shared" si="4"/>
        <v>12</v>
      </c>
      <c r="R50" s="435" t="s">
        <v>1141</v>
      </c>
      <c r="S50" s="435"/>
      <c r="T50" s="435"/>
      <c r="U50" s="461" t="s">
        <v>1473</v>
      </c>
      <c r="V50" s="419"/>
      <c r="W50" s="424"/>
      <c r="X50" s="424"/>
      <c r="Y50" s="424"/>
      <c r="Z50" s="424"/>
      <c r="AA50" s="424"/>
      <c r="AB50" s="424"/>
      <c r="AC50" s="424"/>
      <c r="AD50" s="424"/>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19"/>
      <c r="BD50" s="419"/>
      <c r="BE50" s="419"/>
      <c r="BF50" s="419"/>
      <c r="BG50" s="419"/>
      <c r="BH50" s="419"/>
      <c r="BI50" s="419"/>
      <c r="BJ50" s="419"/>
      <c r="BK50" s="419"/>
      <c r="BL50" s="419"/>
      <c r="BM50" s="419"/>
    </row>
    <row r="51" spans="1:65" s="386" customFormat="1" ht="76.5" x14ac:dyDescent="0.2">
      <c r="A51" s="425" t="s">
        <v>1173</v>
      </c>
      <c r="B51" s="434" t="s">
        <v>1405</v>
      </c>
      <c r="C51" s="435" t="s">
        <v>1389</v>
      </c>
      <c r="D51" s="447" t="s">
        <v>1380</v>
      </c>
      <c r="E51" s="441"/>
      <c r="F51" s="441"/>
      <c r="G51" s="441"/>
      <c r="H51" s="441">
        <v>1</v>
      </c>
      <c r="I51" s="441"/>
      <c r="J51" s="441"/>
      <c r="K51" s="441"/>
      <c r="L51" s="441">
        <v>1</v>
      </c>
      <c r="M51" s="441"/>
      <c r="N51" s="441"/>
      <c r="O51" s="441"/>
      <c r="P51" s="441">
        <v>1</v>
      </c>
      <c r="Q51" s="442">
        <f t="shared" si="4"/>
        <v>3</v>
      </c>
      <c r="R51" s="435" t="s">
        <v>1132</v>
      </c>
      <c r="S51" s="435"/>
      <c r="T51" s="435"/>
      <c r="U51" s="443" t="s">
        <v>1464</v>
      </c>
      <c r="V51" s="419"/>
      <c r="W51" s="424"/>
      <c r="X51" s="424"/>
      <c r="Y51" s="424"/>
      <c r="Z51" s="424"/>
      <c r="AA51" s="424"/>
      <c r="AB51" s="424"/>
      <c r="AC51" s="424"/>
      <c r="AD51" s="424"/>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row>
    <row r="52" spans="1:65" s="450" customFormat="1" ht="76.5" x14ac:dyDescent="0.2">
      <c r="A52" s="425" t="s">
        <v>1173</v>
      </c>
      <c r="B52" s="434" t="s">
        <v>1405</v>
      </c>
      <c r="C52" s="435" t="s">
        <v>1406</v>
      </c>
      <c r="D52" s="434" t="s">
        <v>1381</v>
      </c>
      <c r="E52" s="441"/>
      <c r="F52" s="441"/>
      <c r="G52" s="441"/>
      <c r="H52" s="441"/>
      <c r="I52" s="441"/>
      <c r="J52" s="441">
        <v>1</v>
      </c>
      <c r="K52" s="441"/>
      <c r="L52" s="441"/>
      <c r="M52" s="441"/>
      <c r="N52" s="441"/>
      <c r="O52" s="441"/>
      <c r="P52" s="441">
        <v>1</v>
      </c>
      <c r="Q52" s="442">
        <f t="shared" si="4"/>
        <v>2</v>
      </c>
      <c r="R52" s="435" t="s">
        <v>1136</v>
      </c>
      <c r="S52" s="435"/>
      <c r="T52" s="435"/>
      <c r="U52" s="443" t="s">
        <v>1474</v>
      </c>
      <c r="V52" s="448"/>
      <c r="W52" s="449"/>
      <c r="X52" s="449"/>
      <c r="Y52" s="449"/>
      <c r="Z52" s="449"/>
      <c r="AA52" s="449"/>
      <c r="AB52" s="449"/>
      <c r="AC52" s="449"/>
      <c r="AD52" s="449"/>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row>
    <row r="53" spans="1:65" s="450" customFormat="1" ht="76.5" x14ac:dyDescent="0.2">
      <c r="A53" s="425" t="s">
        <v>1173</v>
      </c>
      <c r="B53" s="434" t="s">
        <v>1405</v>
      </c>
      <c r="C53" s="435" t="s">
        <v>1407</v>
      </c>
      <c r="D53" s="434" t="s">
        <v>1382</v>
      </c>
      <c r="E53" s="444"/>
      <c r="F53" s="444"/>
      <c r="G53" s="444">
        <v>1</v>
      </c>
      <c r="H53" s="444"/>
      <c r="I53" s="444"/>
      <c r="J53" s="444">
        <v>1</v>
      </c>
      <c r="K53" s="444"/>
      <c r="L53" s="444"/>
      <c r="M53" s="444">
        <v>1</v>
      </c>
      <c r="N53" s="444"/>
      <c r="O53" s="444"/>
      <c r="P53" s="444">
        <v>1</v>
      </c>
      <c r="Q53" s="442">
        <f t="shared" si="4"/>
        <v>4</v>
      </c>
      <c r="R53" s="435" t="s">
        <v>1132</v>
      </c>
      <c r="S53" s="435"/>
      <c r="T53" s="435"/>
      <c r="U53" s="443" t="s">
        <v>1508</v>
      </c>
      <c r="V53" s="448"/>
      <c r="W53" s="449"/>
      <c r="X53" s="449"/>
      <c r="Y53" s="449"/>
      <c r="Z53" s="449"/>
      <c r="AA53" s="449"/>
      <c r="AB53" s="449"/>
      <c r="AC53" s="449"/>
      <c r="AD53" s="449"/>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row>
    <row r="54" spans="1:65" s="450" customFormat="1" ht="76.5" x14ac:dyDescent="0.2">
      <c r="A54" s="425" t="s">
        <v>1173</v>
      </c>
      <c r="B54" s="434" t="s">
        <v>1405</v>
      </c>
      <c r="C54" s="435" t="s">
        <v>1408</v>
      </c>
      <c r="D54" s="434" t="s">
        <v>1383</v>
      </c>
      <c r="E54" s="441"/>
      <c r="F54" s="441"/>
      <c r="G54" s="441">
        <v>1</v>
      </c>
      <c r="H54" s="441"/>
      <c r="I54" s="441"/>
      <c r="J54" s="441">
        <v>1</v>
      </c>
      <c r="K54" s="441"/>
      <c r="L54" s="441"/>
      <c r="M54" s="441">
        <v>1</v>
      </c>
      <c r="N54" s="441"/>
      <c r="O54" s="441"/>
      <c r="P54" s="441">
        <v>1</v>
      </c>
      <c r="Q54" s="442">
        <f t="shared" si="4"/>
        <v>4</v>
      </c>
      <c r="R54" s="435" t="s">
        <v>1141</v>
      </c>
      <c r="S54" s="435"/>
      <c r="T54" s="435"/>
      <c r="U54" s="461" t="s">
        <v>1475</v>
      </c>
      <c r="V54" s="448"/>
      <c r="W54" s="449"/>
      <c r="X54" s="449"/>
      <c r="Y54" s="449"/>
      <c r="Z54" s="449"/>
      <c r="AA54" s="449"/>
      <c r="AB54" s="449"/>
      <c r="AC54" s="449"/>
      <c r="AD54" s="449"/>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row>
    <row r="55" spans="1:65" s="450" customFormat="1" ht="39.75" customHeight="1" x14ac:dyDescent="0.2">
      <c r="A55" s="425" t="s">
        <v>1173</v>
      </c>
      <c r="B55" s="434" t="s">
        <v>1405</v>
      </c>
      <c r="C55" s="435" t="s">
        <v>1409</v>
      </c>
      <c r="D55" s="435" t="s">
        <v>1384</v>
      </c>
      <c r="E55" s="444"/>
      <c r="F55" s="444"/>
      <c r="G55" s="444">
        <v>1</v>
      </c>
      <c r="H55" s="444"/>
      <c r="I55" s="444"/>
      <c r="J55" s="444">
        <v>1</v>
      </c>
      <c r="K55" s="444"/>
      <c r="L55" s="444"/>
      <c r="M55" s="444">
        <v>1</v>
      </c>
      <c r="N55" s="444"/>
      <c r="O55" s="444"/>
      <c r="P55" s="444">
        <v>1</v>
      </c>
      <c r="Q55" s="442">
        <f t="shared" si="4"/>
        <v>4</v>
      </c>
      <c r="R55" s="435" t="s">
        <v>1141</v>
      </c>
      <c r="S55" s="435"/>
      <c r="T55" s="435"/>
      <c r="U55" s="461" t="s">
        <v>1476</v>
      </c>
      <c r="V55" s="448"/>
      <c r="W55" s="449"/>
      <c r="X55" s="449"/>
      <c r="Y55" s="449"/>
      <c r="Z55" s="449"/>
      <c r="AA55" s="449"/>
      <c r="AB55" s="449"/>
      <c r="AC55" s="449"/>
      <c r="AD55" s="449"/>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row>
    <row r="56" spans="1:65" s="450" customFormat="1" ht="34.5" customHeight="1" x14ac:dyDescent="0.2">
      <c r="A56" s="425" t="s">
        <v>1173</v>
      </c>
      <c r="B56" s="434" t="s">
        <v>1410</v>
      </c>
      <c r="C56" s="434" t="s">
        <v>1411</v>
      </c>
      <c r="D56" s="434" t="s">
        <v>1390</v>
      </c>
      <c r="E56" s="441"/>
      <c r="F56" s="441"/>
      <c r="G56" s="441">
        <v>1</v>
      </c>
      <c r="H56" s="441"/>
      <c r="I56" s="441"/>
      <c r="J56" s="441"/>
      <c r="K56" s="441"/>
      <c r="L56" s="441"/>
      <c r="M56" s="441">
        <v>1</v>
      </c>
      <c r="N56" s="441"/>
      <c r="O56" s="441"/>
      <c r="P56" s="441"/>
      <c r="Q56" s="442">
        <f>SUM(E56:P56)</f>
        <v>2</v>
      </c>
      <c r="R56" s="435" t="s">
        <v>1391</v>
      </c>
      <c r="S56" s="435"/>
      <c r="T56" s="435"/>
      <c r="U56" s="443" t="s">
        <v>1477</v>
      </c>
      <c r="V56" s="448"/>
      <c r="W56" s="449"/>
      <c r="X56" s="449"/>
      <c r="Y56" s="449"/>
      <c r="Z56" s="449"/>
      <c r="AA56" s="449"/>
      <c r="AB56" s="449"/>
      <c r="AC56" s="449"/>
      <c r="AD56" s="449"/>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row>
    <row r="57" spans="1:65" s="450" customFormat="1" ht="31.5" customHeight="1" x14ac:dyDescent="0.2">
      <c r="A57" s="425" t="s">
        <v>1173</v>
      </c>
      <c r="B57" s="434" t="s">
        <v>1505</v>
      </c>
      <c r="C57" s="434" t="s">
        <v>1412</v>
      </c>
      <c r="D57" s="435" t="s">
        <v>1393</v>
      </c>
      <c r="E57" s="444"/>
      <c r="F57" s="444">
        <v>1</v>
      </c>
      <c r="G57" s="444"/>
      <c r="H57" s="444">
        <v>1</v>
      </c>
      <c r="I57" s="444"/>
      <c r="J57" s="444">
        <v>1</v>
      </c>
      <c r="K57" s="444"/>
      <c r="L57" s="444">
        <v>1</v>
      </c>
      <c r="M57" s="444"/>
      <c r="N57" s="444">
        <v>1</v>
      </c>
      <c r="O57" s="444"/>
      <c r="P57" s="444">
        <v>1</v>
      </c>
      <c r="Q57" s="442">
        <f>SUM(E57:P57)</f>
        <v>6</v>
      </c>
      <c r="R57" s="435" t="s">
        <v>1394</v>
      </c>
      <c r="S57" s="435" t="s">
        <v>1142</v>
      </c>
      <c r="T57" s="435"/>
      <c r="U57" s="443" t="s">
        <v>1477</v>
      </c>
      <c r="V57" s="448"/>
      <c r="W57" s="449"/>
      <c r="X57" s="449"/>
      <c r="Y57" s="449"/>
      <c r="Z57" s="449"/>
      <c r="AA57" s="449"/>
      <c r="AB57" s="449"/>
      <c r="AC57" s="449"/>
      <c r="AD57" s="449"/>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row>
    <row r="58" spans="1:65" s="386" customFormat="1" ht="63.75" x14ac:dyDescent="0.2">
      <c r="A58" s="425" t="s">
        <v>1175</v>
      </c>
      <c r="B58" s="439" t="s">
        <v>1419</v>
      </c>
      <c r="C58" s="432" t="s">
        <v>1420</v>
      </c>
      <c r="D58" s="425" t="s">
        <v>1205</v>
      </c>
      <c r="E58" s="431"/>
      <c r="F58" s="431"/>
      <c r="G58" s="431">
        <v>1</v>
      </c>
      <c r="H58" s="431"/>
      <c r="I58" s="431"/>
      <c r="J58" s="431">
        <v>1</v>
      </c>
      <c r="K58" s="431"/>
      <c r="L58" s="431"/>
      <c r="M58" s="431">
        <v>1</v>
      </c>
      <c r="N58" s="431"/>
      <c r="O58" s="431"/>
      <c r="P58" s="431">
        <v>1</v>
      </c>
      <c r="Q58" s="409">
        <f>SUM(E58:P58)</f>
        <v>4</v>
      </c>
      <c r="R58" s="425" t="s">
        <v>1132</v>
      </c>
      <c r="S58" s="425"/>
      <c r="T58" s="425"/>
      <c r="U58" s="457" t="s">
        <v>1478</v>
      </c>
      <c r="V58" s="419"/>
      <c r="W58" s="424"/>
      <c r="X58" s="424"/>
      <c r="Y58" s="424"/>
      <c r="Z58" s="424"/>
      <c r="AA58" s="423"/>
      <c r="AB58" s="423"/>
      <c r="AC58" s="424"/>
      <c r="AD58" s="424"/>
      <c r="AE58" s="419"/>
      <c r="AF58" s="419"/>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19"/>
      <c r="BE58" s="419"/>
      <c r="BF58" s="419"/>
      <c r="BG58" s="419"/>
      <c r="BH58" s="419"/>
      <c r="BI58" s="419"/>
      <c r="BJ58" s="419"/>
      <c r="BK58" s="419"/>
      <c r="BL58" s="419"/>
      <c r="BM58" s="419"/>
    </row>
    <row r="59" spans="1:65" s="386" customFormat="1" ht="38.25" x14ac:dyDescent="0.2">
      <c r="A59" s="425" t="s">
        <v>1177</v>
      </c>
      <c r="B59" s="439" t="s">
        <v>1225</v>
      </c>
      <c r="C59" s="425" t="s">
        <v>1226</v>
      </c>
      <c r="D59" s="425" t="s">
        <v>1207</v>
      </c>
      <c r="E59" s="431"/>
      <c r="F59" s="431"/>
      <c r="G59" s="431">
        <v>1</v>
      </c>
      <c r="H59" s="431"/>
      <c r="I59" s="431"/>
      <c r="J59" s="431">
        <v>1</v>
      </c>
      <c r="K59" s="431"/>
      <c r="L59" s="431"/>
      <c r="M59" s="431">
        <v>1</v>
      </c>
      <c r="N59" s="431"/>
      <c r="O59" s="431"/>
      <c r="P59" s="431">
        <v>1</v>
      </c>
      <c r="Q59" s="409">
        <f t="shared" ref="Q59" si="5">SUM(E59:P59)</f>
        <v>4</v>
      </c>
      <c r="R59" s="425" t="s">
        <v>1132</v>
      </c>
      <c r="S59" s="425"/>
      <c r="T59" s="425"/>
      <c r="U59" s="440" t="s">
        <v>1479</v>
      </c>
      <c r="V59" s="419"/>
      <c r="W59" s="424"/>
      <c r="X59" s="424"/>
      <c r="Y59" s="424"/>
      <c r="Z59" s="424"/>
      <c r="AA59" s="423"/>
      <c r="AB59" s="423"/>
      <c r="AC59" s="424"/>
      <c r="AD59" s="424"/>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19"/>
      <c r="BM59" s="419"/>
    </row>
    <row r="60" spans="1:65" s="386" customFormat="1" ht="25.5" x14ac:dyDescent="0.2">
      <c r="A60" s="425" t="s">
        <v>1177</v>
      </c>
      <c r="B60" s="439" t="s">
        <v>1307</v>
      </c>
      <c r="C60" s="425" t="s">
        <v>1497</v>
      </c>
      <c r="D60" s="432" t="s">
        <v>1308</v>
      </c>
      <c r="E60" s="433"/>
      <c r="F60" s="433"/>
      <c r="G60" s="433">
        <v>1</v>
      </c>
      <c r="H60" s="433"/>
      <c r="I60" s="433"/>
      <c r="J60" s="433">
        <v>1</v>
      </c>
      <c r="K60" s="433"/>
      <c r="L60" s="433"/>
      <c r="M60" s="433">
        <v>1</v>
      </c>
      <c r="N60" s="433"/>
      <c r="O60" s="433"/>
      <c r="P60" s="433">
        <v>1</v>
      </c>
      <c r="Q60" s="409">
        <v>4</v>
      </c>
      <c r="R60" s="425" t="s">
        <v>1132</v>
      </c>
      <c r="S60" s="425"/>
      <c r="T60" s="425"/>
      <c r="U60" s="440" t="s">
        <v>1479</v>
      </c>
      <c r="V60" s="419"/>
      <c r="W60" s="424"/>
      <c r="X60" s="424"/>
      <c r="Y60" s="424"/>
      <c r="Z60" s="424"/>
      <c r="AA60" s="423"/>
      <c r="AB60" s="423"/>
      <c r="AC60" s="424"/>
      <c r="AD60" s="424"/>
      <c r="AE60" s="419"/>
      <c r="AF60" s="419"/>
      <c r="AG60" s="419"/>
      <c r="AH60" s="419"/>
      <c r="AI60" s="419"/>
      <c r="AJ60" s="419"/>
      <c r="AK60" s="419"/>
      <c r="AL60" s="419"/>
      <c r="AM60" s="419"/>
      <c r="AN60" s="419"/>
      <c r="AO60" s="419"/>
      <c r="AP60" s="419"/>
      <c r="AQ60" s="419"/>
      <c r="AR60" s="419"/>
      <c r="AS60" s="419"/>
      <c r="AT60" s="419"/>
      <c r="AU60" s="419"/>
      <c r="AV60" s="419"/>
      <c r="AW60" s="419"/>
      <c r="AX60" s="419"/>
      <c r="AY60" s="419"/>
      <c r="AZ60" s="419"/>
      <c r="BA60" s="419"/>
      <c r="BB60" s="419"/>
      <c r="BC60" s="419"/>
      <c r="BD60" s="419"/>
      <c r="BE60" s="419"/>
      <c r="BF60" s="419"/>
      <c r="BG60" s="419"/>
      <c r="BH60" s="419"/>
      <c r="BI60" s="419"/>
      <c r="BJ60" s="419"/>
      <c r="BK60" s="419"/>
      <c r="BL60" s="419"/>
      <c r="BM60" s="419"/>
    </row>
    <row r="61" spans="1:65" s="386" customFormat="1" ht="38.25" x14ac:dyDescent="0.2">
      <c r="A61" s="435" t="s">
        <v>1182</v>
      </c>
      <c r="B61" s="434" t="s">
        <v>1309</v>
      </c>
      <c r="C61" s="434" t="s">
        <v>1233</v>
      </c>
      <c r="D61" s="434" t="s">
        <v>1310</v>
      </c>
      <c r="E61" s="441"/>
      <c r="F61" s="441"/>
      <c r="G61" s="441"/>
      <c r="H61" s="441"/>
      <c r="I61" s="441"/>
      <c r="J61" s="441"/>
      <c r="K61" s="441">
        <v>1</v>
      </c>
      <c r="L61" s="441"/>
      <c r="M61" s="441"/>
      <c r="N61" s="441"/>
      <c r="O61" s="441"/>
      <c r="P61" s="441"/>
      <c r="Q61" s="442">
        <f t="shared" ref="Q61:Q98" si="6">SUM(E61:P61)</f>
        <v>1</v>
      </c>
      <c r="R61" s="435" t="s">
        <v>1136</v>
      </c>
      <c r="S61" s="435"/>
      <c r="T61" s="435"/>
      <c r="U61" s="446" t="s">
        <v>1480</v>
      </c>
      <c r="V61" s="419"/>
      <c r="W61" s="424"/>
      <c r="X61" s="424"/>
      <c r="Y61" s="424"/>
      <c r="Z61" s="424"/>
      <c r="AA61" s="424"/>
      <c r="AB61" s="424"/>
      <c r="AC61" s="424"/>
      <c r="AD61" s="424"/>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19"/>
    </row>
    <row r="62" spans="1:65" s="386" customFormat="1" ht="38.25" x14ac:dyDescent="0.2">
      <c r="A62" s="435" t="s">
        <v>1182</v>
      </c>
      <c r="B62" s="434" t="s">
        <v>1309</v>
      </c>
      <c r="C62" s="434" t="s">
        <v>1234</v>
      </c>
      <c r="D62" s="435" t="s">
        <v>1311</v>
      </c>
      <c r="E62" s="444"/>
      <c r="F62" s="444"/>
      <c r="G62" s="444">
        <v>1</v>
      </c>
      <c r="H62" s="444"/>
      <c r="I62" s="444"/>
      <c r="J62" s="444">
        <v>1</v>
      </c>
      <c r="K62" s="444"/>
      <c r="L62" s="444"/>
      <c r="M62" s="444">
        <v>1</v>
      </c>
      <c r="N62" s="444"/>
      <c r="O62" s="444"/>
      <c r="P62" s="444">
        <v>1</v>
      </c>
      <c r="Q62" s="442">
        <f t="shared" si="6"/>
        <v>4</v>
      </c>
      <c r="R62" s="435" t="s">
        <v>1132</v>
      </c>
      <c r="S62" s="435"/>
      <c r="T62" s="435"/>
      <c r="U62" s="446" t="s">
        <v>1480</v>
      </c>
      <c r="V62" s="419"/>
      <c r="W62" s="424"/>
      <c r="X62" s="424"/>
      <c r="Y62" s="424"/>
      <c r="Z62" s="424"/>
      <c r="AA62" s="424"/>
      <c r="AB62" s="424"/>
      <c r="AC62" s="424"/>
      <c r="AD62" s="424"/>
      <c r="AE62" s="419"/>
      <c r="AF62" s="419"/>
      <c r="AG62" s="419"/>
      <c r="AH62" s="419"/>
      <c r="AI62" s="419"/>
      <c r="AJ62" s="419"/>
      <c r="AK62" s="419"/>
      <c r="AL62" s="419"/>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19"/>
    </row>
    <row r="63" spans="1:65" s="386" customFormat="1" ht="38.25" x14ac:dyDescent="0.2">
      <c r="A63" s="435" t="s">
        <v>1183</v>
      </c>
      <c r="B63" s="434" t="s">
        <v>1312</v>
      </c>
      <c r="C63" s="434" t="s">
        <v>1313</v>
      </c>
      <c r="D63" s="434" t="s">
        <v>1314</v>
      </c>
      <c r="E63" s="441"/>
      <c r="F63" s="441"/>
      <c r="G63" s="441">
        <v>1</v>
      </c>
      <c r="H63" s="441"/>
      <c r="I63" s="441"/>
      <c r="J63" s="441"/>
      <c r="K63" s="441"/>
      <c r="L63" s="441"/>
      <c r="M63" s="441"/>
      <c r="N63" s="441"/>
      <c r="O63" s="441"/>
      <c r="P63" s="441"/>
      <c r="Q63" s="442">
        <f t="shared" si="6"/>
        <v>1</v>
      </c>
      <c r="R63" s="435" t="s">
        <v>1132</v>
      </c>
      <c r="S63" s="435"/>
      <c r="T63" s="435"/>
      <c r="U63" s="446" t="s">
        <v>1481</v>
      </c>
      <c r="V63" s="462"/>
      <c r="W63" s="424"/>
      <c r="X63" s="424"/>
      <c r="Y63" s="424"/>
      <c r="Z63" s="424"/>
      <c r="AA63" s="424"/>
      <c r="AB63" s="424"/>
      <c r="AC63" s="424"/>
      <c r="AD63" s="424"/>
      <c r="AE63" s="419"/>
      <c r="AF63" s="419"/>
      <c r="AG63" s="419"/>
      <c r="AH63" s="419"/>
      <c r="AI63" s="419"/>
      <c r="AJ63" s="419"/>
      <c r="AK63" s="419"/>
      <c r="AL63" s="419"/>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19"/>
    </row>
    <row r="64" spans="1:65" s="386" customFormat="1" ht="38.25" x14ac:dyDescent="0.2">
      <c r="A64" s="435" t="s">
        <v>1183</v>
      </c>
      <c r="B64" s="434" t="s">
        <v>1312</v>
      </c>
      <c r="C64" s="434" t="s">
        <v>1315</v>
      </c>
      <c r="D64" s="434" t="s">
        <v>1316</v>
      </c>
      <c r="E64" s="441"/>
      <c r="F64" s="441"/>
      <c r="G64" s="441"/>
      <c r="H64" s="441">
        <v>1</v>
      </c>
      <c r="I64" s="441"/>
      <c r="J64" s="441"/>
      <c r="K64" s="441"/>
      <c r="L64" s="441"/>
      <c r="M64" s="441"/>
      <c r="N64" s="441"/>
      <c r="O64" s="441"/>
      <c r="P64" s="441"/>
      <c r="Q64" s="442">
        <f t="shared" si="6"/>
        <v>1</v>
      </c>
      <c r="R64" s="435" t="s">
        <v>1136</v>
      </c>
      <c r="S64" s="435"/>
      <c r="T64" s="435"/>
      <c r="U64" s="446" t="s">
        <v>1481</v>
      </c>
      <c r="V64" s="462"/>
      <c r="W64" s="424"/>
      <c r="X64" s="424"/>
      <c r="Y64" s="424"/>
      <c r="Z64" s="424"/>
      <c r="AA64" s="424"/>
      <c r="AB64" s="424"/>
      <c r="AC64" s="424"/>
      <c r="AD64" s="424"/>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19"/>
      <c r="BM64" s="419"/>
    </row>
    <row r="65" spans="1:65" s="386" customFormat="1" ht="38.25" x14ac:dyDescent="0.2">
      <c r="A65" s="435" t="s">
        <v>1183</v>
      </c>
      <c r="B65" s="434" t="s">
        <v>1312</v>
      </c>
      <c r="C65" s="434" t="s">
        <v>1317</v>
      </c>
      <c r="D65" s="434" t="s">
        <v>1318</v>
      </c>
      <c r="E65" s="441"/>
      <c r="F65" s="441"/>
      <c r="G65" s="441"/>
      <c r="H65" s="441"/>
      <c r="I65" s="441">
        <v>1</v>
      </c>
      <c r="J65" s="441"/>
      <c r="K65" s="441"/>
      <c r="L65" s="441">
        <v>1</v>
      </c>
      <c r="M65" s="441"/>
      <c r="N65" s="441"/>
      <c r="O65" s="441">
        <v>1</v>
      </c>
      <c r="P65" s="441"/>
      <c r="Q65" s="442">
        <v>2</v>
      </c>
      <c r="R65" s="435" t="s">
        <v>1132</v>
      </c>
      <c r="S65" s="435"/>
      <c r="T65" s="435"/>
      <c r="U65" s="446" t="s">
        <v>1481</v>
      </c>
      <c r="V65" s="419"/>
      <c r="W65" s="424"/>
      <c r="X65" s="424"/>
      <c r="Y65" s="424"/>
      <c r="Z65" s="424"/>
      <c r="AA65" s="424"/>
      <c r="AB65" s="424"/>
      <c r="AC65" s="424"/>
      <c r="AD65" s="424"/>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row>
    <row r="66" spans="1:65" s="386" customFormat="1" ht="38.25" x14ac:dyDescent="0.2">
      <c r="A66" s="435" t="s">
        <v>1183</v>
      </c>
      <c r="B66" s="434" t="s">
        <v>1312</v>
      </c>
      <c r="C66" s="434" t="s">
        <v>1319</v>
      </c>
      <c r="D66" s="435" t="s">
        <v>1204</v>
      </c>
      <c r="E66" s="444">
        <v>1</v>
      </c>
      <c r="F66" s="444"/>
      <c r="G66" s="444"/>
      <c r="H66" s="444"/>
      <c r="I66" s="444"/>
      <c r="J66" s="444"/>
      <c r="K66" s="444"/>
      <c r="L66" s="444"/>
      <c r="M66" s="444"/>
      <c r="N66" s="444"/>
      <c r="O66" s="444"/>
      <c r="P66" s="444"/>
      <c r="Q66" s="442">
        <f t="shared" si="6"/>
        <v>1</v>
      </c>
      <c r="R66" s="435" t="s">
        <v>1141</v>
      </c>
      <c r="S66" s="435"/>
      <c r="T66" s="435"/>
      <c r="U66" s="461" t="s">
        <v>1482</v>
      </c>
      <c r="V66" s="462"/>
      <c r="W66" s="468"/>
      <c r="X66" s="424"/>
      <c r="Y66" s="424"/>
      <c r="Z66" s="424"/>
      <c r="AA66" s="424"/>
      <c r="AB66" s="424"/>
      <c r="AC66" s="424"/>
      <c r="AD66" s="424"/>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419"/>
      <c r="BE66" s="419"/>
      <c r="BF66" s="419"/>
      <c r="BG66" s="419"/>
      <c r="BH66" s="419"/>
      <c r="BI66" s="419"/>
      <c r="BJ66" s="419"/>
      <c r="BK66" s="419"/>
      <c r="BL66" s="419"/>
      <c r="BM66" s="419"/>
    </row>
    <row r="67" spans="1:65" s="386" customFormat="1" ht="38.25" x14ac:dyDescent="0.2">
      <c r="A67" s="435" t="s">
        <v>1183</v>
      </c>
      <c r="B67" s="434" t="s">
        <v>1312</v>
      </c>
      <c r="C67" s="434" t="s">
        <v>1320</v>
      </c>
      <c r="D67" s="435" t="s">
        <v>1321</v>
      </c>
      <c r="E67" s="444"/>
      <c r="F67" s="444"/>
      <c r="G67" s="444"/>
      <c r="H67" s="444"/>
      <c r="I67" s="444"/>
      <c r="J67" s="444"/>
      <c r="K67" s="444"/>
      <c r="L67" s="444"/>
      <c r="M67" s="444"/>
      <c r="N67" s="444"/>
      <c r="O67" s="444">
        <v>1</v>
      </c>
      <c r="P67" s="444"/>
      <c r="Q67" s="442">
        <f t="shared" si="6"/>
        <v>1</v>
      </c>
      <c r="R67" s="435" t="s">
        <v>1141</v>
      </c>
      <c r="S67" s="435"/>
      <c r="T67" s="435"/>
      <c r="U67" s="461" t="s">
        <v>1482</v>
      </c>
      <c r="V67" s="419"/>
      <c r="W67" s="424"/>
      <c r="X67" s="424"/>
      <c r="Y67" s="424"/>
      <c r="Z67" s="424"/>
      <c r="AA67" s="424"/>
      <c r="AB67" s="424"/>
      <c r="AC67" s="424"/>
      <c r="AD67" s="424"/>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row>
    <row r="68" spans="1:65" s="386" customFormat="1" ht="38.25" x14ac:dyDescent="0.2">
      <c r="A68" s="435" t="s">
        <v>1183</v>
      </c>
      <c r="B68" s="434" t="s">
        <v>1312</v>
      </c>
      <c r="C68" s="434" t="s">
        <v>1322</v>
      </c>
      <c r="D68" s="434" t="s">
        <v>1323</v>
      </c>
      <c r="E68" s="441">
        <v>1</v>
      </c>
      <c r="F68" s="441">
        <v>1</v>
      </c>
      <c r="G68" s="441">
        <v>1</v>
      </c>
      <c r="H68" s="441">
        <v>1</v>
      </c>
      <c r="I68" s="441">
        <v>1</v>
      </c>
      <c r="J68" s="441">
        <v>1</v>
      </c>
      <c r="K68" s="441">
        <v>1</v>
      </c>
      <c r="L68" s="441">
        <v>1</v>
      </c>
      <c r="M68" s="441">
        <v>1</v>
      </c>
      <c r="N68" s="441">
        <v>1</v>
      </c>
      <c r="O68" s="441">
        <v>1</v>
      </c>
      <c r="P68" s="441">
        <v>1</v>
      </c>
      <c r="Q68" s="442">
        <f t="shared" si="6"/>
        <v>12</v>
      </c>
      <c r="R68" s="435" t="s">
        <v>1132</v>
      </c>
      <c r="S68" s="435"/>
      <c r="T68" s="435"/>
      <c r="U68" s="446" t="s">
        <v>1483</v>
      </c>
      <c r="V68" s="462"/>
      <c r="W68" s="424"/>
      <c r="X68" s="424"/>
      <c r="Y68" s="424"/>
      <c r="Z68" s="424"/>
      <c r="AA68" s="424"/>
      <c r="AB68" s="424"/>
      <c r="AC68" s="424"/>
      <c r="AD68" s="424"/>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419"/>
      <c r="BL68" s="419"/>
      <c r="BM68" s="419"/>
    </row>
    <row r="69" spans="1:65" s="386" customFormat="1" ht="63.75" x14ac:dyDescent="0.2">
      <c r="A69" s="435" t="s">
        <v>1185</v>
      </c>
      <c r="B69" s="435" t="s">
        <v>1324</v>
      </c>
      <c r="C69" s="435" t="s">
        <v>1235</v>
      </c>
      <c r="D69" s="435" t="s">
        <v>1325</v>
      </c>
      <c r="E69" s="444">
        <v>1</v>
      </c>
      <c r="F69" s="444">
        <v>1</v>
      </c>
      <c r="G69" s="444">
        <v>1</v>
      </c>
      <c r="H69" s="444">
        <v>1</v>
      </c>
      <c r="I69" s="444">
        <v>1</v>
      </c>
      <c r="J69" s="444">
        <v>1</v>
      </c>
      <c r="K69" s="444">
        <v>1</v>
      </c>
      <c r="L69" s="444">
        <v>1</v>
      </c>
      <c r="M69" s="444">
        <v>1</v>
      </c>
      <c r="N69" s="444">
        <v>1</v>
      </c>
      <c r="O69" s="444">
        <v>1</v>
      </c>
      <c r="P69" s="444">
        <v>1</v>
      </c>
      <c r="Q69" s="442">
        <f t="shared" si="6"/>
        <v>12</v>
      </c>
      <c r="R69" s="435" t="s">
        <v>1132</v>
      </c>
      <c r="S69" s="435"/>
      <c r="T69" s="435"/>
      <c r="U69" s="443" t="s">
        <v>1474</v>
      </c>
      <c r="V69" s="419"/>
      <c r="W69" s="424"/>
      <c r="X69" s="424"/>
      <c r="Y69" s="424"/>
      <c r="Z69" s="424"/>
      <c r="AA69" s="424"/>
      <c r="AB69" s="424"/>
      <c r="AC69" s="424"/>
      <c r="AD69" s="424"/>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row>
    <row r="70" spans="1:65" s="386" customFormat="1" ht="63.75" x14ac:dyDescent="0.2">
      <c r="A70" s="435" t="s">
        <v>1185</v>
      </c>
      <c r="B70" s="434" t="s">
        <v>1326</v>
      </c>
      <c r="C70" s="435" t="s">
        <v>1236</v>
      </c>
      <c r="D70" s="434" t="s">
        <v>1327</v>
      </c>
      <c r="E70" s="441">
        <v>1</v>
      </c>
      <c r="F70" s="441">
        <v>1</v>
      </c>
      <c r="G70" s="441">
        <v>1</v>
      </c>
      <c r="H70" s="441">
        <v>1</v>
      </c>
      <c r="I70" s="441">
        <v>1</v>
      </c>
      <c r="J70" s="441">
        <v>1</v>
      </c>
      <c r="K70" s="441">
        <v>1</v>
      </c>
      <c r="L70" s="441">
        <v>1</v>
      </c>
      <c r="M70" s="441">
        <v>1</v>
      </c>
      <c r="N70" s="441">
        <v>1</v>
      </c>
      <c r="O70" s="441">
        <v>1</v>
      </c>
      <c r="P70" s="441">
        <v>1</v>
      </c>
      <c r="Q70" s="442">
        <f t="shared" si="6"/>
        <v>12</v>
      </c>
      <c r="R70" s="435" t="s">
        <v>1148</v>
      </c>
      <c r="S70" s="435"/>
      <c r="T70" s="435"/>
      <c r="U70" s="445" t="s">
        <v>1484</v>
      </c>
      <c r="V70" s="419"/>
      <c r="W70" s="424"/>
      <c r="X70" s="424"/>
      <c r="Y70" s="424"/>
      <c r="Z70" s="424"/>
      <c r="AA70" s="424"/>
      <c r="AB70" s="424"/>
      <c r="AC70" s="424"/>
      <c r="AD70" s="424"/>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row>
    <row r="71" spans="1:65" s="386" customFormat="1" ht="43.5" customHeight="1" x14ac:dyDescent="0.2">
      <c r="A71" s="435" t="s">
        <v>1185</v>
      </c>
      <c r="B71" s="435" t="s">
        <v>1330</v>
      </c>
      <c r="C71" s="435" t="s">
        <v>1237</v>
      </c>
      <c r="D71" s="435" t="s">
        <v>1188</v>
      </c>
      <c r="E71" s="444"/>
      <c r="F71" s="444"/>
      <c r="G71" s="444"/>
      <c r="H71" s="444"/>
      <c r="I71" s="444"/>
      <c r="J71" s="444">
        <v>1</v>
      </c>
      <c r="K71" s="444"/>
      <c r="L71" s="528"/>
      <c r="M71" s="444"/>
      <c r="N71" s="444"/>
      <c r="O71" s="444"/>
      <c r="P71" s="444"/>
      <c r="Q71" s="442">
        <f t="shared" si="6"/>
        <v>1</v>
      </c>
      <c r="R71" s="435" t="s">
        <v>1136</v>
      </c>
      <c r="S71" s="435"/>
      <c r="T71" s="435"/>
      <c r="U71" s="446" t="s">
        <v>1485</v>
      </c>
      <c r="V71" s="462"/>
      <c r="W71" s="424"/>
      <c r="X71" s="424"/>
      <c r="Y71" s="424"/>
      <c r="Z71" s="424"/>
      <c r="AA71" s="424"/>
      <c r="AB71" s="424"/>
      <c r="AC71" s="424"/>
      <c r="AD71" s="424"/>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row>
    <row r="72" spans="1:65" s="386" customFormat="1" ht="43.5" customHeight="1" x14ac:dyDescent="0.2">
      <c r="A72" s="435" t="s">
        <v>1185</v>
      </c>
      <c r="B72" s="435" t="s">
        <v>1330</v>
      </c>
      <c r="C72" s="435" t="s">
        <v>1238</v>
      </c>
      <c r="D72" s="434" t="s">
        <v>1189</v>
      </c>
      <c r="E72" s="441"/>
      <c r="F72" s="441"/>
      <c r="G72" s="441"/>
      <c r="H72" s="441"/>
      <c r="I72" s="441"/>
      <c r="J72" s="441">
        <v>1</v>
      </c>
      <c r="K72" s="441"/>
      <c r="L72" s="528"/>
      <c r="M72" s="441"/>
      <c r="N72" s="441"/>
      <c r="O72" s="441"/>
      <c r="P72" s="441"/>
      <c r="Q72" s="442">
        <f t="shared" si="6"/>
        <v>1</v>
      </c>
      <c r="R72" s="435" t="s">
        <v>1136</v>
      </c>
      <c r="S72" s="435"/>
      <c r="T72" s="435"/>
      <c r="U72" s="443" t="s">
        <v>1486</v>
      </c>
      <c r="V72" s="419"/>
      <c r="W72" s="424"/>
      <c r="X72" s="424"/>
      <c r="Y72" s="424"/>
      <c r="Z72" s="424"/>
      <c r="AA72" s="424"/>
      <c r="AB72" s="424"/>
      <c r="AC72" s="424"/>
      <c r="AD72" s="424"/>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19"/>
      <c r="BM72" s="419"/>
    </row>
    <row r="73" spans="1:65" s="386" customFormat="1" ht="24" customHeight="1" x14ac:dyDescent="0.2">
      <c r="A73" s="435" t="s">
        <v>1185</v>
      </c>
      <c r="B73" s="435" t="s">
        <v>1330</v>
      </c>
      <c r="C73" s="435" t="s">
        <v>1239</v>
      </c>
      <c r="D73" s="435" t="s">
        <v>1190</v>
      </c>
      <c r="E73" s="444"/>
      <c r="F73" s="444"/>
      <c r="G73" s="444"/>
      <c r="H73" s="444"/>
      <c r="I73" s="444"/>
      <c r="J73" s="444"/>
      <c r="K73" s="444"/>
      <c r="L73" s="444"/>
      <c r="M73" s="444"/>
      <c r="N73" s="444"/>
      <c r="O73" s="444">
        <v>1</v>
      </c>
      <c r="P73" s="444"/>
      <c r="Q73" s="442">
        <f t="shared" si="6"/>
        <v>1</v>
      </c>
      <c r="R73" s="435" t="s">
        <v>1146</v>
      </c>
      <c r="S73" s="435"/>
      <c r="T73" s="435"/>
      <c r="U73" s="445" t="s">
        <v>1474</v>
      </c>
      <c r="V73" s="419"/>
      <c r="W73" s="424"/>
      <c r="X73" s="424"/>
      <c r="Y73" s="424"/>
      <c r="Z73" s="424"/>
      <c r="AA73" s="424"/>
      <c r="AB73" s="424"/>
      <c r="AC73" s="424"/>
      <c r="AD73" s="424"/>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c r="BG73" s="419"/>
      <c r="BH73" s="419"/>
      <c r="BI73" s="419"/>
      <c r="BJ73" s="419"/>
      <c r="BK73" s="419"/>
      <c r="BL73" s="419"/>
      <c r="BM73" s="419"/>
    </row>
    <row r="74" spans="1:65" s="386" customFormat="1" ht="49.5" customHeight="1" x14ac:dyDescent="0.2">
      <c r="A74" s="435" t="s">
        <v>1185</v>
      </c>
      <c r="B74" s="435" t="s">
        <v>1330</v>
      </c>
      <c r="C74" s="435" t="s">
        <v>1331</v>
      </c>
      <c r="D74" s="434" t="s">
        <v>1332</v>
      </c>
      <c r="F74" s="441"/>
      <c r="G74" s="441"/>
      <c r="H74" s="441"/>
      <c r="I74" s="441"/>
      <c r="J74" s="441">
        <v>1</v>
      </c>
      <c r="K74" s="441"/>
      <c r="L74" s="441"/>
      <c r="M74" s="441"/>
      <c r="N74" s="441"/>
      <c r="O74" s="441"/>
      <c r="P74" s="441"/>
      <c r="Q74" s="442">
        <f>SUM(F74:P74)</f>
        <v>1</v>
      </c>
      <c r="R74" s="435" t="s">
        <v>1141</v>
      </c>
      <c r="S74" s="435" t="s">
        <v>1333</v>
      </c>
      <c r="U74" s="461" t="s">
        <v>1472</v>
      </c>
      <c r="V74" s="462"/>
      <c r="W74" s="424"/>
      <c r="X74" s="424"/>
      <c r="Y74" s="424"/>
      <c r="Z74" s="424"/>
      <c r="AA74" s="424"/>
      <c r="AB74" s="424"/>
      <c r="AC74" s="424"/>
      <c r="AD74" s="424"/>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row>
    <row r="75" spans="1:65" s="386" customFormat="1" ht="42" customHeight="1" x14ac:dyDescent="0.2">
      <c r="A75" s="435" t="s">
        <v>1185</v>
      </c>
      <c r="B75" s="435" t="s">
        <v>1330</v>
      </c>
      <c r="C75" s="435" t="s">
        <v>1334</v>
      </c>
      <c r="D75" s="434" t="s">
        <v>1335</v>
      </c>
      <c r="E75" s="441"/>
      <c r="F75" s="441"/>
      <c r="G75" s="441">
        <v>1</v>
      </c>
      <c r="H75" s="441"/>
      <c r="I75" s="441"/>
      <c r="J75" s="441"/>
      <c r="K75" s="441"/>
      <c r="L75" s="441"/>
      <c r="M75" s="441"/>
      <c r="N75" s="441"/>
      <c r="O75" s="441"/>
      <c r="P75" s="441"/>
      <c r="Q75" s="442">
        <f t="shared" si="6"/>
        <v>1</v>
      </c>
      <c r="R75" s="435" t="s">
        <v>1336</v>
      </c>
      <c r="S75" s="435"/>
      <c r="T75" s="435"/>
      <c r="U75" s="461" t="s">
        <v>1472</v>
      </c>
      <c r="V75" s="419"/>
      <c r="W75" s="424"/>
      <c r="X75" s="424"/>
      <c r="Y75" s="424"/>
      <c r="Z75" s="424"/>
      <c r="AA75" s="424"/>
      <c r="AB75" s="424"/>
      <c r="AC75" s="424"/>
      <c r="AD75" s="424"/>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row>
    <row r="76" spans="1:65" s="386" customFormat="1" ht="36.75" customHeight="1" x14ac:dyDescent="0.2">
      <c r="A76" s="435" t="s">
        <v>1185</v>
      </c>
      <c r="B76" s="435" t="s">
        <v>1330</v>
      </c>
      <c r="C76" s="435" t="s">
        <v>1337</v>
      </c>
      <c r="D76" s="435" t="s">
        <v>1338</v>
      </c>
      <c r="E76" s="444"/>
      <c r="F76" s="444"/>
      <c r="G76" s="444"/>
      <c r="H76" s="444">
        <v>1</v>
      </c>
      <c r="I76" s="444"/>
      <c r="J76" s="444"/>
      <c r="K76" s="444"/>
      <c r="L76" s="444"/>
      <c r="M76" s="444"/>
      <c r="N76" s="444"/>
      <c r="O76" s="444"/>
      <c r="P76" s="444"/>
      <c r="Q76" s="442">
        <f t="shared" si="6"/>
        <v>1</v>
      </c>
      <c r="R76" s="435" t="s">
        <v>1136</v>
      </c>
      <c r="S76" s="435"/>
      <c r="T76" s="435"/>
      <c r="U76" s="443" t="s">
        <v>1474</v>
      </c>
      <c r="V76" s="419"/>
      <c r="W76" s="424"/>
      <c r="X76" s="424"/>
      <c r="Y76" s="424"/>
      <c r="Z76" s="424"/>
      <c r="AA76" s="424"/>
      <c r="AB76" s="424"/>
      <c r="AC76" s="424"/>
      <c r="AD76" s="424"/>
      <c r="AE76" s="419"/>
      <c r="AF76" s="419"/>
      <c r="AG76" s="419"/>
      <c r="AH76" s="419"/>
      <c r="AI76" s="419"/>
      <c r="AJ76" s="419"/>
      <c r="AK76" s="419"/>
      <c r="AL76" s="419"/>
      <c r="AM76" s="419"/>
      <c r="AN76" s="419"/>
      <c r="AO76" s="419"/>
      <c r="AP76" s="419"/>
      <c r="AQ76" s="419"/>
      <c r="AR76" s="419"/>
      <c r="AS76" s="419"/>
      <c r="AT76" s="419"/>
      <c r="AU76" s="419"/>
      <c r="AV76" s="419"/>
      <c r="AW76" s="419"/>
      <c r="AX76" s="419"/>
      <c r="AY76" s="419"/>
      <c r="AZ76" s="419"/>
      <c r="BA76" s="419"/>
      <c r="BB76" s="419"/>
      <c r="BC76" s="419"/>
      <c r="BD76" s="419"/>
      <c r="BE76" s="419"/>
      <c r="BF76" s="419"/>
      <c r="BG76" s="419"/>
      <c r="BH76" s="419"/>
      <c r="BI76" s="419"/>
      <c r="BJ76" s="419"/>
      <c r="BK76" s="419"/>
      <c r="BL76" s="419"/>
      <c r="BM76" s="419"/>
    </row>
    <row r="77" spans="1:65" s="386" customFormat="1" ht="35.25" customHeight="1" x14ac:dyDescent="0.2">
      <c r="A77" s="435" t="s">
        <v>1185</v>
      </c>
      <c r="B77" s="435" t="s">
        <v>1330</v>
      </c>
      <c r="C77" s="435" t="s">
        <v>1339</v>
      </c>
      <c r="D77" s="434" t="s">
        <v>1191</v>
      </c>
      <c r="E77" s="441"/>
      <c r="F77" s="441"/>
      <c r="G77" s="441"/>
      <c r="H77" s="441"/>
      <c r="I77" s="441">
        <v>1</v>
      </c>
      <c r="J77" s="441"/>
      <c r="K77" s="441"/>
      <c r="L77" s="441">
        <v>1</v>
      </c>
      <c r="M77" s="441"/>
      <c r="N77" s="441"/>
      <c r="O77" s="441">
        <v>1</v>
      </c>
      <c r="P77" s="441"/>
      <c r="Q77" s="442">
        <f t="shared" si="6"/>
        <v>3</v>
      </c>
      <c r="R77" s="435" t="s">
        <v>1132</v>
      </c>
      <c r="S77" s="435"/>
      <c r="T77" s="435"/>
      <c r="U77" s="443" t="s">
        <v>1474</v>
      </c>
      <c r="V77" s="419"/>
      <c r="W77" s="424"/>
      <c r="X77" s="424"/>
      <c r="Y77" s="424"/>
      <c r="Z77" s="424"/>
      <c r="AA77" s="424"/>
      <c r="AB77" s="424"/>
      <c r="AC77" s="424"/>
      <c r="AD77" s="424"/>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19"/>
      <c r="BF77" s="419"/>
      <c r="BG77" s="419"/>
      <c r="BH77" s="419"/>
      <c r="BI77" s="419"/>
      <c r="BJ77" s="419"/>
      <c r="BK77" s="419"/>
      <c r="BL77" s="419"/>
      <c r="BM77" s="419"/>
    </row>
    <row r="78" spans="1:65" s="386" customFormat="1" ht="36" customHeight="1" x14ac:dyDescent="0.2">
      <c r="A78" s="435" t="s">
        <v>1185</v>
      </c>
      <c r="B78" s="435" t="s">
        <v>1330</v>
      </c>
      <c r="C78" s="435" t="s">
        <v>1340</v>
      </c>
      <c r="D78" s="435" t="s">
        <v>1192</v>
      </c>
      <c r="E78" s="444"/>
      <c r="F78" s="444"/>
      <c r="G78" s="444">
        <v>1</v>
      </c>
      <c r="H78" s="444"/>
      <c r="I78" s="444"/>
      <c r="J78" s="444">
        <v>1</v>
      </c>
      <c r="K78" s="444"/>
      <c r="L78" s="444"/>
      <c r="M78" s="444">
        <v>1</v>
      </c>
      <c r="N78" s="444"/>
      <c r="O78" s="444"/>
      <c r="P78" s="444">
        <v>1</v>
      </c>
      <c r="Q78" s="442">
        <f t="shared" si="6"/>
        <v>4</v>
      </c>
      <c r="R78" s="435" t="s">
        <v>1133</v>
      </c>
      <c r="S78" s="435" t="s">
        <v>1142</v>
      </c>
      <c r="T78" s="435"/>
      <c r="U78" s="446" t="s">
        <v>1458</v>
      </c>
      <c r="V78" s="462"/>
      <c r="W78" s="424"/>
      <c r="X78" s="424"/>
      <c r="Y78" s="424"/>
      <c r="Z78" s="424"/>
      <c r="AA78" s="424"/>
      <c r="AB78" s="424"/>
      <c r="AC78" s="424"/>
      <c r="AD78" s="424"/>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row>
    <row r="79" spans="1:65" s="386" customFormat="1" ht="63.75" x14ac:dyDescent="0.2">
      <c r="A79" s="435" t="s">
        <v>1185</v>
      </c>
      <c r="B79" s="435" t="s">
        <v>1330</v>
      </c>
      <c r="C79" s="435" t="s">
        <v>1341</v>
      </c>
      <c r="D79" s="434" t="s">
        <v>1342</v>
      </c>
      <c r="E79" s="441"/>
      <c r="F79" s="441"/>
      <c r="G79" s="441">
        <v>1</v>
      </c>
      <c r="H79" s="441"/>
      <c r="I79" s="441"/>
      <c r="J79" s="441">
        <v>1</v>
      </c>
      <c r="K79" s="441"/>
      <c r="L79" s="441"/>
      <c r="M79" s="441">
        <v>1</v>
      </c>
      <c r="N79" s="441"/>
      <c r="O79" s="441"/>
      <c r="P79" s="441">
        <v>1</v>
      </c>
      <c r="Q79" s="442">
        <f t="shared" si="6"/>
        <v>4</v>
      </c>
      <c r="R79" s="435" t="s">
        <v>1132</v>
      </c>
      <c r="S79" s="435"/>
      <c r="T79" s="435"/>
      <c r="U79" s="461" t="s">
        <v>1464</v>
      </c>
      <c r="V79" s="419"/>
      <c r="W79" s="424"/>
      <c r="X79" s="424"/>
      <c r="Y79" s="424"/>
      <c r="Z79" s="424"/>
      <c r="AA79" s="424"/>
      <c r="AB79" s="424"/>
      <c r="AC79" s="424"/>
      <c r="AD79" s="424"/>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19"/>
      <c r="BG79" s="419"/>
      <c r="BH79" s="419"/>
      <c r="BI79" s="419"/>
      <c r="BJ79" s="419"/>
      <c r="BK79" s="419"/>
      <c r="BL79" s="419"/>
      <c r="BM79" s="419"/>
    </row>
    <row r="80" spans="1:65" s="386" customFormat="1" ht="40.5" customHeight="1" x14ac:dyDescent="0.2">
      <c r="A80" s="435" t="s">
        <v>1185</v>
      </c>
      <c r="B80" s="435" t="s">
        <v>1344</v>
      </c>
      <c r="C80" s="435" t="s">
        <v>1345</v>
      </c>
      <c r="D80" s="435" t="s">
        <v>1200</v>
      </c>
      <c r="E80" s="444"/>
      <c r="F80" s="444"/>
      <c r="G80" s="444">
        <v>1</v>
      </c>
      <c r="H80" s="444"/>
      <c r="I80" s="444"/>
      <c r="J80" s="444">
        <v>1</v>
      </c>
      <c r="K80" s="444"/>
      <c r="L80" s="444"/>
      <c r="M80" s="444">
        <v>1</v>
      </c>
      <c r="N80" s="444"/>
      <c r="O80" s="444"/>
      <c r="P80" s="444">
        <v>1</v>
      </c>
      <c r="Q80" s="442">
        <f t="shared" si="6"/>
        <v>4</v>
      </c>
      <c r="R80" s="435" t="s">
        <v>1141</v>
      </c>
      <c r="S80" s="435"/>
      <c r="T80" s="435"/>
      <c r="U80" s="445" t="s">
        <v>1487</v>
      </c>
      <c r="V80" s="419"/>
      <c r="W80" s="424"/>
      <c r="X80" s="424"/>
      <c r="Y80" s="424"/>
      <c r="Z80" s="424"/>
      <c r="AA80" s="424"/>
      <c r="AB80" s="424"/>
      <c r="AC80" s="424"/>
      <c r="AD80" s="424"/>
      <c r="AE80" s="419"/>
      <c r="AF80" s="419"/>
      <c r="AG80" s="419"/>
      <c r="AH80" s="419"/>
      <c r="AI80" s="419"/>
      <c r="AJ80" s="419"/>
      <c r="AK80" s="419"/>
      <c r="AL80" s="419"/>
      <c r="AM80" s="419"/>
      <c r="AN80" s="419"/>
      <c r="AO80" s="419"/>
      <c r="AP80" s="419"/>
      <c r="AQ80" s="419"/>
      <c r="AR80" s="419"/>
      <c r="AS80" s="419"/>
      <c r="AT80" s="419"/>
      <c r="AU80" s="419"/>
      <c r="AV80" s="419"/>
      <c r="AW80" s="419"/>
      <c r="AX80" s="419"/>
      <c r="AY80" s="419"/>
      <c r="AZ80" s="419"/>
      <c r="BA80" s="419"/>
      <c r="BB80" s="419"/>
      <c r="BC80" s="419"/>
      <c r="BD80" s="419"/>
      <c r="BE80" s="419"/>
      <c r="BF80" s="419"/>
      <c r="BG80" s="419"/>
      <c r="BH80" s="419"/>
      <c r="BI80" s="419"/>
      <c r="BJ80" s="419"/>
      <c r="BK80" s="419"/>
      <c r="BL80" s="419"/>
      <c r="BM80" s="419"/>
    </row>
    <row r="81" spans="1:65" s="386" customFormat="1" ht="40.5" customHeight="1" x14ac:dyDescent="0.2">
      <c r="A81" s="435" t="s">
        <v>1185</v>
      </c>
      <c r="B81" s="435" t="s">
        <v>1344</v>
      </c>
      <c r="C81" s="435" t="s">
        <v>1421</v>
      </c>
      <c r="D81" s="434" t="s">
        <v>1346</v>
      </c>
      <c r="E81" s="441"/>
      <c r="F81" s="441"/>
      <c r="G81" s="441"/>
      <c r="H81" s="441"/>
      <c r="I81" s="441"/>
      <c r="J81" s="441"/>
      <c r="K81" s="441"/>
      <c r="L81" s="441"/>
      <c r="M81" s="441">
        <v>1</v>
      </c>
      <c r="N81" s="441"/>
      <c r="O81" s="441"/>
      <c r="P81" s="441"/>
      <c r="Q81" s="442">
        <f t="shared" si="6"/>
        <v>1</v>
      </c>
      <c r="R81" s="435" t="s">
        <v>1141</v>
      </c>
      <c r="S81" s="435"/>
      <c r="T81" s="435"/>
      <c r="U81" s="445" t="s">
        <v>1487</v>
      </c>
      <c r="V81" s="419"/>
      <c r="W81" s="424"/>
      <c r="X81" s="424"/>
      <c r="Y81" s="424"/>
      <c r="Z81" s="424"/>
      <c r="AA81" s="424"/>
      <c r="AB81" s="424"/>
      <c r="AC81" s="424"/>
      <c r="AD81" s="424"/>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row>
    <row r="82" spans="1:65" s="386" customFormat="1" ht="38.25" customHeight="1" x14ac:dyDescent="0.2">
      <c r="A82" s="435" t="s">
        <v>1185</v>
      </c>
      <c r="B82" s="435" t="s">
        <v>1347</v>
      </c>
      <c r="C82" s="435" t="s">
        <v>1348</v>
      </c>
      <c r="D82" s="435" t="s">
        <v>1194</v>
      </c>
      <c r="E82" s="444">
        <v>1</v>
      </c>
      <c r="F82" s="444">
        <v>1</v>
      </c>
      <c r="G82" s="444">
        <v>1</v>
      </c>
      <c r="H82" s="444">
        <v>1</v>
      </c>
      <c r="I82" s="444">
        <v>1</v>
      </c>
      <c r="J82" s="444">
        <v>1</v>
      </c>
      <c r="K82" s="444">
        <v>1</v>
      </c>
      <c r="L82" s="444">
        <v>1</v>
      </c>
      <c r="M82" s="444">
        <v>1</v>
      </c>
      <c r="N82" s="444">
        <v>1</v>
      </c>
      <c r="O82" s="444">
        <v>1</v>
      </c>
      <c r="P82" s="444">
        <v>1</v>
      </c>
      <c r="Q82" s="442">
        <f t="shared" si="6"/>
        <v>12</v>
      </c>
      <c r="R82" s="435" t="s">
        <v>1148</v>
      </c>
      <c r="S82" s="435"/>
      <c r="T82" s="435"/>
      <c r="U82" s="445" t="s">
        <v>1488</v>
      </c>
      <c r="V82" s="419"/>
      <c r="W82" s="424"/>
      <c r="X82" s="424"/>
      <c r="Y82" s="424"/>
      <c r="Z82" s="424"/>
      <c r="AA82" s="424"/>
      <c r="AB82" s="424"/>
      <c r="AC82" s="424"/>
      <c r="AD82" s="424"/>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19"/>
      <c r="BE82" s="419"/>
      <c r="BF82" s="419"/>
      <c r="BG82" s="419"/>
      <c r="BH82" s="419"/>
      <c r="BI82" s="419"/>
      <c r="BJ82" s="419"/>
      <c r="BK82" s="419"/>
      <c r="BL82" s="419"/>
      <c r="BM82" s="419"/>
    </row>
    <row r="83" spans="1:65" s="386" customFormat="1" ht="39" customHeight="1" x14ac:dyDescent="0.2">
      <c r="A83" s="435" t="s">
        <v>1185</v>
      </c>
      <c r="B83" s="435" t="s">
        <v>1347</v>
      </c>
      <c r="C83" s="435" t="s">
        <v>1349</v>
      </c>
      <c r="D83" s="435" t="s">
        <v>1195</v>
      </c>
      <c r="E83" s="444">
        <v>1</v>
      </c>
      <c r="F83" s="444"/>
      <c r="G83" s="444">
        <v>1</v>
      </c>
      <c r="H83" s="444"/>
      <c r="I83" s="444">
        <v>1</v>
      </c>
      <c r="J83" s="444"/>
      <c r="K83" s="444">
        <v>1</v>
      </c>
      <c r="L83" s="444"/>
      <c r="M83" s="444">
        <v>1</v>
      </c>
      <c r="N83" s="444"/>
      <c r="O83" s="444">
        <v>1</v>
      </c>
      <c r="P83" s="444"/>
      <c r="Q83" s="442">
        <f t="shared" si="6"/>
        <v>6</v>
      </c>
      <c r="R83" s="435" t="s">
        <v>1133</v>
      </c>
      <c r="S83" s="435" t="s">
        <v>1142</v>
      </c>
      <c r="T83" s="435"/>
      <c r="U83" s="461" t="s">
        <v>1489</v>
      </c>
      <c r="V83" s="462"/>
      <c r="W83" s="424"/>
      <c r="X83" s="424"/>
      <c r="Y83" s="424"/>
      <c r="Z83" s="424"/>
      <c r="AA83" s="424"/>
      <c r="AB83" s="424"/>
      <c r="AC83" s="424"/>
      <c r="AD83" s="424"/>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row>
    <row r="84" spans="1:65" s="386" customFormat="1" ht="41.25" customHeight="1" x14ac:dyDescent="0.2">
      <c r="A84" s="435" t="s">
        <v>1185</v>
      </c>
      <c r="B84" s="435" t="s">
        <v>1347</v>
      </c>
      <c r="C84" s="435" t="s">
        <v>1350</v>
      </c>
      <c r="D84" s="435" t="s">
        <v>1196</v>
      </c>
      <c r="E84" s="444"/>
      <c r="F84" s="444"/>
      <c r="G84" s="444">
        <v>1</v>
      </c>
      <c r="H84" s="444"/>
      <c r="I84" s="444"/>
      <c r="J84" s="444">
        <v>1</v>
      </c>
      <c r="K84" s="444"/>
      <c r="L84" s="444"/>
      <c r="M84" s="444">
        <v>1</v>
      </c>
      <c r="N84" s="444"/>
      <c r="O84" s="444"/>
      <c r="P84" s="444">
        <v>1</v>
      </c>
      <c r="Q84" s="442">
        <f t="shared" si="6"/>
        <v>4</v>
      </c>
      <c r="R84" s="435" t="s">
        <v>1132</v>
      </c>
      <c r="S84" s="435"/>
      <c r="T84" s="435"/>
      <c r="U84" s="445" t="s">
        <v>1488</v>
      </c>
      <c r="V84" s="419"/>
      <c r="W84" s="424"/>
      <c r="X84" s="424"/>
      <c r="Y84" s="424"/>
      <c r="Z84" s="424"/>
      <c r="AA84" s="424"/>
      <c r="AB84" s="424"/>
      <c r="AC84" s="424"/>
      <c r="AD84" s="424"/>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row>
    <row r="85" spans="1:65" s="386" customFormat="1" ht="41.25" customHeight="1" x14ac:dyDescent="0.2">
      <c r="A85" s="435" t="s">
        <v>1185</v>
      </c>
      <c r="B85" s="435" t="s">
        <v>1351</v>
      </c>
      <c r="C85" s="435" t="s">
        <v>1352</v>
      </c>
      <c r="D85" s="435" t="s">
        <v>1353</v>
      </c>
      <c r="E85" s="444"/>
      <c r="F85" s="444">
        <v>1</v>
      </c>
      <c r="G85" s="444"/>
      <c r="H85" s="444"/>
      <c r="I85" s="444"/>
      <c r="J85" s="444"/>
      <c r="K85" s="444"/>
      <c r="L85" s="444"/>
      <c r="M85" s="444"/>
      <c r="N85" s="444"/>
      <c r="O85" s="444"/>
      <c r="P85" s="444"/>
      <c r="Q85" s="442">
        <f t="shared" si="6"/>
        <v>1</v>
      </c>
      <c r="R85" s="435" t="s">
        <v>1136</v>
      </c>
      <c r="S85" s="435"/>
      <c r="T85" s="435"/>
      <c r="U85" s="461" t="s">
        <v>1490</v>
      </c>
      <c r="V85" s="462"/>
      <c r="W85" s="424"/>
      <c r="X85" s="424"/>
      <c r="Y85" s="424"/>
      <c r="Z85" s="424"/>
      <c r="AA85" s="424"/>
      <c r="AB85" s="424"/>
      <c r="AC85" s="424"/>
      <c r="AD85" s="424"/>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row>
    <row r="86" spans="1:65" s="386" customFormat="1" ht="39" customHeight="1" x14ac:dyDescent="0.2">
      <c r="A86" s="435" t="s">
        <v>1185</v>
      </c>
      <c r="B86" s="435" t="s">
        <v>1351</v>
      </c>
      <c r="C86" s="435" t="s">
        <v>1354</v>
      </c>
      <c r="D86" s="435" t="s">
        <v>1355</v>
      </c>
      <c r="E86" s="444"/>
      <c r="F86" s="444"/>
      <c r="G86" s="444"/>
      <c r="H86" s="444"/>
      <c r="I86" s="444">
        <v>1</v>
      </c>
      <c r="J86" s="444"/>
      <c r="K86" s="444"/>
      <c r="L86" s="444">
        <v>1</v>
      </c>
      <c r="M86" s="444"/>
      <c r="N86" s="444"/>
      <c r="O86" s="444">
        <v>1</v>
      </c>
      <c r="P86" s="444"/>
      <c r="Q86" s="442">
        <f t="shared" si="6"/>
        <v>3</v>
      </c>
      <c r="R86" s="435" t="s">
        <v>1132</v>
      </c>
      <c r="S86" s="435"/>
      <c r="T86" s="435"/>
      <c r="U86" s="461" t="s">
        <v>1490</v>
      </c>
      <c r="V86" s="419"/>
      <c r="W86" s="424"/>
      <c r="X86" s="424"/>
      <c r="Y86" s="424"/>
      <c r="Z86" s="424"/>
      <c r="AA86" s="424"/>
      <c r="AB86" s="424"/>
      <c r="AC86" s="424"/>
      <c r="AD86" s="424"/>
      <c r="AE86" s="419"/>
      <c r="AF86" s="419"/>
      <c r="AG86" s="419"/>
      <c r="AH86" s="419"/>
      <c r="AI86" s="419"/>
      <c r="AJ86" s="419"/>
      <c r="AK86" s="419"/>
      <c r="AL86" s="419"/>
      <c r="AM86" s="419"/>
      <c r="AN86" s="419"/>
      <c r="AO86" s="419"/>
      <c r="AP86" s="419"/>
      <c r="AQ86" s="419"/>
      <c r="AR86" s="419"/>
      <c r="AS86" s="419"/>
      <c r="AT86" s="419"/>
      <c r="AU86" s="419"/>
      <c r="AV86" s="419"/>
      <c r="AW86" s="419"/>
      <c r="AX86" s="419"/>
      <c r="AY86" s="419"/>
      <c r="AZ86" s="419"/>
      <c r="BA86" s="419"/>
      <c r="BB86" s="419"/>
      <c r="BC86" s="419"/>
      <c r="BD86" s="419"/>
      <c r="BE86" s="419"/>
      <c r="BF86" s="419"/>
      <c r="BG86" s="419"/>
      <c r="BH86" s="419"/>
      <c r="BI86" s="419"/>
      <c r="BJ86" s="419"/>
      <c r="BK86" s="419"/>
      <c r="BL86" s="419"/>
      <c r="BM86" s="419"/>
    </row>
    <row r="87" spans="1:65" s="386" customFormat="1" ht="39" customHeight="1" x14ac:dyDescent="0.2">
      <c r="A87" s="435" t="s">
        <v>1185</v>
      </c>
      <c r="B87" s="435" t="s">
        <v>1356</v>
      </c>
      <c r="C87" s="434" t="s">
        <v>1422</v>
      </c>
      <c r="D87" s="435" t="s">
        <v>1357</v>
      </c>
      <c r="E87" s="444"/>
      <c r="F87" s="444"/>
      <c r="G87" s="444"/>
      <c r="H87" s="444"/>
      <c r="I87" s="444"/>
      <c r="J87" s="444"/>
      <c r="K87" s="444"/>
      <c r="L87" s="444"/>
      <c r="M87" s="444"/>
      <c r="N87" s="444"/>
      <c r="O87" s="444">
        <v>1</v>
      </c>
      <c r="P87" s="444"/>
      <c r="Q87" s="442">
        <f>SUM(E87:P87)</f>
        <v>1</v>
      </c>
      <c r="R87" s="435" t="s">
        <v>1136</v>
      </c>
      <c r="S87" s="435"/>
      <c r="T87" s="435"/>
      <c r="U87" s="461" t="s">
        <v>1491</v>
      </c>
      <c r="V87" s="462"/>
      <c r="W87" s="424"/>
      <c r="X87" s="424"/>
      <c r="Y87" s="424"/>
      <c r="Z87" s="424"/>
      <c r="AA87" s="424"/>
      <c r="AB87" s="424"/>
      <c r="AC87" s="424"/>
      <c r="AD87" s="424"/>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419"/>
      <c r="BE87" s="419"/>
      <c r="BF87" s="419"/>
      <c r="BG87" s="419"/>
      <c r="BH87" s="419"/>
      <c r="BI87" s="419"/>
      <c r="BJ87" s="419"/>
      <c r="BK87" s="419"/>
      <c r="BL87" s="419"/>
      <c r="BM87" s="419"/>
    </row>
    <row r="88" spans="1:65" s="386" customFormat="1" ht="63.75" x14ac:dyDescent="0.2">
      <c r="A88" s="435" t="s">
        <v>1185</v>
      </c>
      <c r="B88" s="435" t="s">
        <v>1356</v>
      </c>
      <c r="C88" s="434" t="s">
        <v>1423</v>
      </c>
      <c r="D88" s="435" t="s">
        <v>1358</v>
      </c>
      <c r="E88" s="444"/>
      <c r="F88" s="444"/>
      <c r="G88" s="444">
        <v>1</v>
      </c>
      <c r="H88" s="444"/>
      <c r="I88" s="444"/>
      <c r="J88" s="444">
        <v>1</v>
      </c>
      <c r="K88" s="444"/>
      <c r="L88" s="444"/>
      <c r="M88" s="444">
        <v>1</v>
      </c>
      <c r="N88" s="444"/>
      <c r="O88" s="444"/>
      <c r="P88" s="444">
        <v>1</v>
      </c>
      <c r="Q88" s="442">
        <f>SUM(E88:P88)</f>
        <v>4</v>
      </c>
      <c r="R88" s="435" t="s">
        <v>1132</v>
      </c>
      <c r="S88" s="435"/>
      <c r="T88" s="435"/>
      <c r="U88" s="461" t="s">
        <v>1491</v>
      </c>
      <c r="V88" s="462"/>
      <c r="W88" s="424"/>
      <c r="X88" s="424"/>
      <c r="Y88" s="424"/>
      <c r="Z88" s="424"/>
      <c r="AA88" s="424"/>
      <c r="AB88" s="424"/>
      <c r="AC88" s="424"/>
      <c r="AD88" s="424"/>
      <c r="AE88" s="419"/>
      <c r="AF88" s="419"/>
      <c r="AG88" s="419"/>
      <c r="AH88" s="419"/>
      <c r="AI88" s="419"/>
      <c r="AJ88" s="419"/>
      <c r="AK88" s="419"/>
      <c r="AL88" s="419"/>
      <c r="AM88" s="419"/>
      <c r="AN88" s="419"/>
      <c r="AO88" s="419"/>
      <c r="AP88" s="419"/>
      <c r="AQ88" s="419"/>
      <c r="AR88" s="419"/>
      <c r="AS88" s="419"/>
      <c r="AT88" s="419"/>
      <c r="AU88" s="419"/>
      <c r="AV88" s="419"/>
      <c r="AW88" s="419"/>
      <c r="AX88" s="419"/>
      <c r="AY88" s="419"/>
      <c r="AZ88" s="419"/>
      <c r="BA88" s="419"/>
      <c r="BB88" s="419"/>
      <c r="BC88" s="419"/>
      <c r="BD88" s="419"/>
      <c r="BE88" s="419"/>
      <c r="BF88" s="419"/>
      <c r="BG88" s="419"/>
      <c r="BH88" s="419"/>
      <c r="BI88" s="419"/>
      <c r="BJ88" s="419"/>
      <c r="BK88" s="419"/>
      <c r="BL88" s="419"/>
      <c r="BM88" s="419"/>
    </row>
    <row r="89" spans="1:65" s="386" customFormat="1" ht="51" x14ac:dyDescent="0.2">
      <c r="A89" s="435" t="s">
        <v>1186</v>
      </c>
      <c r="B89" s="434" t="s">
        <v>1359</v>
      </c>
      <c r="C89" s="434" t="s">
        <v>1240</v>
      </c>
      <c r="D89" s="434" t="s">
        <v>1360</v>
      </c>
      <c r="E89" s="441"/>
      <c r="F89" s="441"/>
      <c r="G89" s="441">
        <v>1</v>
      </c>
      <c r="H89" s="441"/>
      <c r="I89" s="441"/>
      <c r="J89" s="441">
        <v>1</v>
      </c>
      <c r="K89" s="441"/>
      <c r="L89" s="441"/>
      <c r="M89" s="441">
        <v>1</v>
      </c>
      <c r="N89" s="441"/>
      <c r="O89" s="441"/>
      <c r="P89" s="441">
        <v>1</v>
      </c>
      <c r="Q89" s="442">
        <f t="shared" si="6"/>
        <v>4</v>
      </c>
      <c r="R89" s="435" t="s">
        <v>1148</v>
      </c>
      <c r="S89" s="435"/>
      <c r="T89" s="435"/>
      <c r="U89" s="445" t="s">
        <v>1492</v>
      </c>
      <c r="V89" s="419"/>
      <c r="W89" s="424"/>
      <c r="X89" s="424"/>
      <c r="Y89" s="424"/>
      <c r="Z89" s="424"/>
      <c r="AA89" s="424"/>
      <c r="AB89" s="424"/>
      <c r="AC89" s="424"/>
      <c r="AD89" s="424"/>
      <c r="AE89" s="419"/>
      <c r="AF89" s="419"/>
      <c r="AG89" s="419"/>
      <c r="AH89" s="419"/>
      <c r="AI89" s="419"/>
      <c r="AJ89" s="419"/>
      <c r="AK89" s="419"/>
      <c r="AL89" s="419"/>
      <c r="AM89" s="419"/>
      <c r="AN89" s="419"/>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419"/>
      <c r="BK89" s="419"/>
      <c r="BL89" s="419"/>
      <c r="BM89" s="419"/>
    </row>
    <row r="90" spans="1:65" s="386" customFormat="1" ht="51" x14ac:dyDescent="0.2">
      <c r="A90" s="435" t="s">
        <v>1186</v>
      </c>
      <c r="B90" s="435" t="s">
        <v>1361</v>
      </c>
      <c r="C90" s="435" t="s">
        <v>1241</v>
      </c>
      <c r="D90" s="435" t="s">
        <v>1197</v>
      </c>
      <c r="E90" s="444"/>
      <c r="F90" s="444"/>
      <c r="G90" s="444">
        <v>1</v>
      </c>
      <c r="H90" s="444"/>
      <c r="I90" s="444"/>
      <c r="J90" s="444">
        <v>1</v>
      </c>
      <c r="K90" s="444"/>
      <c r="L90" s="444"/>
      <c r="M90" s="444">
        <v>1</v>
      </c>
      <c r="N90" s="444"/>
      <c r="O90" s="444"/>
      <c r="P90" s="444">
        <v>1</v>
      </c>
      <c r="Q90" s="442">
        <f t="shared" si="6"/>
        <v>4</v>
      </c>
      <c r="R90" s="435" t="s">
        <v>1132</v>
      </c>
      <c r="S90" s="435"/>
      <c r="T90" s="435"/>
      <c r="U90" s="445" t="s">
        <v>1486</v>
      </c>
      <c r="V90" s="419"/>
      <c r="W90" s="424"/>
      <c r="X90" s="424"/>
      <c r="Y90" s="424"/>
      <c r="Z90" s="424"/>
      <c r="AA90" s="424"/>
      <c r="AB90" s="424"/>
      <c r="AC90" s="424"/>
      <c r="AD90" s="424"/>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419"/>
      <c r="BK90" s="419"/>
      <c r="BL90" s="419"/>
      <c r="BM90" s="419"/>
    </row>
    <row r="91" spans="1:65" s="386" customFormat="1" ht="51" x14ac:dyDescent="0.2">
      <c r="A91" s="435" t="s">
        <v>1186</v>
      </c>
      <c r="B91" s="435" t="s">
        <v>1361</v>
      </c>
      <c r="C91" s="435" t="s">
        <v>1242</v>
      </c>
      <c r="D91" s="434" t="s">
        <v>1198</v>
      </c>
      <c r="E91" s="441"/>
      <c r="F91" s="441"/>
      <c r="G91" s="441">
        <v>1</v>
      </c>
      <c r="H91" s="441"/>
      <c r="I91" s="441"/>
      <c r="J91" s="441">
        <v>1</v>
      </c>
      <c r="K91" s="441"/>
      <c r="L91" s="441"/>
      <c r="M91" s="441">
        <v>1</v>
      </c>
      <c r="N91" s="441"/>
      <c r="O91" s="441"/>
      <c r="P91" s="441">
        <v>1</v>
      </c>
      <c r="Q91" s="442">
        <f t="shared" si="6"/>
        <v>4</v>
      </c>
      <c r="R91" s="435" t="s">
        <v>1132</v>
      </c>
      <c r="S91" s="435"/>
      <c r="T91" s="435"/>
      <c r="U91" s="443" t="s">
        <v>1453</v>
      </c>
      <c r="V91" s="419"/>
      <c r="W91" s="424"/>
      <c r="X91" s="424"/>
      <c r="Y91" s="424"/>
      <c r="Z91" s="424"/>
      <c r="AA91" s="424"/>
      <c r="AB91" s="424"/>
      <c r="AC91" s="424"/>
      <c r="AD91" s="424"/>
      <c r="AE91" s="419"/>
      <c r="AF91" s="419"/>
      <c r="AG91" s="419"/>
      <c r="AH91" s="419"/>
      <c r="AI91" s="419"/>
      <c r="AJ91" s="419"/>
      <c r="AK91" s="419"/>
      <c r="AL91" s="419"/>
      <c r="AM91" s="419"/>
      <c r="AN91" s="419"/>
      <c r="AO91" s="419"/>
      <c r="AP91" s="419"/>
      <c r="AQ91" s="419"/>
      <c r="AR91" s="419"/>
      <c r="AS91" s="419"/>
      <c r="AT91" s="419"/>
      <c r="AU91" s="419"/>
      <c r="AV91" s="419"/>
      <c r="AW91" s="419"/>
      <c r="AX91" s="419"/>
      <c r="AY91" s="419"/>
      <c r="AZ91" s="419"/>
      <c r="BA91" s="419"/>
      <c r="BB91" s="419"/>
      <c r="BC91" s="419"/>
      <c r="BD91" s="419"/>
      <c r="BE91" s="419"/>
      <c r="BF91" s="419"/>
      <c r="BG91" s="419"/>
      <c r="BH91" s="419"/>
      <c r="BI91" s="419"/>
      <c r="BJ91" s="419"/>
      <c r="BK91" s="419"/>
      <c r="BL91" s="419"/>
      <c r="BM91" s="419"/>
    </row>
    <row r="92" spans="1:65" s="386" customFormat="1" ht="51" x14ac:dyDescent="0.2">
      <c r="A92" s="435" t="s">
        <v>1186</v>
      </c>
      <c r="B92" s="435" t="s">
        <v>1361</v>
      </c>
      <c r="C92" s="435" t="s">
        <v>1362</v>
      </c>
      <c r="D92" s="435" t="s">
        <v>1199</v>
      </c>
      <c r="E92" s="444"/>
      <c r="F92" s="444"/>
      <c r="G92" s="444">
        <v>1</v>
      </c>
      <c r="H92" s="444"/>
      <c r="I92" s="444"/>
      <c r="J92" s="444">
        <v>1</v>
      </c>
      <c r="K92" s="444"/>
      <c r="L92" s="444"/>
      <c r="M92" s="444">
        <v>1</v>
      </c>
      <c r="N92" s="444"/>
      <c r="O92" s="444"/>
      <c r="P92" s="444">
        <v>1</v>
      </c>
      <c r="Q92" s="442">
        <f t="shared" si="6"/>
        <v>4</v>
      </c>
      <c r="R92" s="435" t="s">
        <v>1132</v>
      </c>
      <c r="S92" s="435"/>
      <c r="T92" s="435"/>
      <c r="U92" s="445" t="s">
        <v>1493</v>
      </c>
      <c r="V92" s="419"/>
      <c r="W92" s="424"/>
      <c r="X92" s="424"/>
      <c r="Y92" s="424"/>
      <c r="Z92" s="424"/>
      <c r="AA92" s="424"/>
      <c r="AB92" s="424"/>
      <c r="AC92" s="424"/>
      <c r="AD92" s="424"/>
      <c r="AE92" s="419"/>
      <c r="AF92" s="419"/>
      <c r="AG92" s="419"/>
      <c r="AH92" s="419"/>
      <c r="AI92" s="419"/>
      <c r="AJ92" s="419"/>
      <c r="AK92" s="419"/>
      <c r="AL92" s="419"/>
      <c r="AM92" s="419"/>
      <c r="AN92" s="419"/>
      <c r="AO92" s="419"/>
      <c r="AP92" s="419"/>
      <c r="AQ92" s="419"/>
      <c r="AR92" s="419"/>
      <c r="AS92" s="419"/>
      <c r="AT92" s="419"/>
      <c r="AU92" s="419"/>
      <c r="AV92" s="419"/>
      <c r="AW92" s="419"/>
      <c r="AX92" s="419"/>
      <c r="AY92" s="419"/>
      <c r="AZ92" s="419"/>
      <c r="BA92" s="419"/>
      <c r="BB92" s="419"/>
      <c r="BC92" s="419"/>
      <c r="BD92" s="419"/>
      <c r="BE92" s="419"/>
      <c r="BF92" s="419"/>
      <c r="BG92" s="419"/>
      <c r="BH92" s="419"/>
      <c r="BI92" s="419"/>
      <c r="BJ92" s="419"/>
      <c r="BK92" s="419"/>
      <c r="BL92" s="419"/>
      <c r="BM92" s="419"/>
    </row>
    <row r="93" spans="1:65" s="386" customFormat="1" ht="51" x14ac:dyDescent="0.2">
      <c r="A93" s="435" t="s">
        <v>1186</v>
      </c>
      <c r="B93" s="435" t="s">
        <v>1361</v>
      </c>
      <c r="C93" s="435" t="s">
        <v>1363</v>
      </c>
      <c r="D93" s="434" t="s">
        <v>1364</v>
      </c>
      <c r="E93" s="441">
        <v>1</v>
      </c>
      <c r="F93" s="441">
        <v>1</v>
      </c>
      <c r="G93" s="441">
        <v>1</v>
      </c>
      <c r="H93" s="441">
        <v>1</v>
      </c>
      <c r="I93" s="441">
        <v>1</v>
      </c>
      <c r="J93" s="441">
        <v>1</v>
      </c>
      <c r="K93" s="441">
        <v>1</v>
      </c>
      <c r="L93" s="441">
        <v>1</v>
      </c>
      <c r="M93" s="441">
        <v>1</v>
      </c>
      <c r="N93" s="441">
        <v>1</v>
      </c>
      <c r="O93" s="441">
        <v>1</v>
      </c>
      <c r="P93" s="441">
        <v>1</v>
      </c>
      <c r="Q93" s="442">
        <f t="shared" si="6"/>
        <v>12</v>
      </c>
      <c r="R93" s="435" t="s">
        <v>1365</v>
      </c>
      <c r="S93" s="435"/>
      <c r="U93" s="443" t="s">
        <v>1453</v>
      </c>
      <c r="V93" s="419"/>
      <c r="W93" s="424"/>
      <c r="X93" s="424"/>
      <c r="Y93" s="424"/>
      <c r="Z93" s="424"/>
      <c r="AA93" s="424"/>
      <c r="AB93" s="424"/>
      <c r="AC93" s="424"/>
      <c r="AD93" s="424"/>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19"/>
      <c r="BI93" s="419"/>
      <c r="BJ93" s="419"/>
      <c r="BK93" s="419"/>
      <c r="BL93" s="419"/>
      <c r="BM93" s="419"/>
    </row>
    <row r="94" spans="1:65" s="386" customFormat="1" ht="51" x14ac:dyDescent="0.2">
      <c r="A94" s="435" t="s">
        <v>1186</v>
      </c>
      <c r="B94" s="435" t="s">
        <v>1361</v>
      </c>
      <c r="C94" s="435" t="s">
        <v>1366</v>
      </c>
      <c r="D94" s="435" t="s">
        <v>1367</v>
      </c>
      <c r="E94" s="444"/>
      <c r="F94" s="444"/>
      <c r="G94" s="444">
        <v>1</v>
      </c>
      <c r="H94" s="444"/>
      <c r="I94" s="444"/>
      <c r="J94" s="444">
        <v>1</v>
      </c>
      <c r="K94" s="444"/>
      <c r="L94" s="444"/>
      <c r="M94" s="444">
        <v>1</v>
      </c>
      <c r="N94" s="444"/>
      <c r="O94" s="444"/>
      <c r="P94" s="444">
        <v>1</v>
      </c>
      <c r="Q94" s="442">
        <f t="shared" si="6"/>
        <v>4</v>
      </c>
      <c r="R94" s="435" t="s">
        <v>1132</v>
      </c>
      <c r="S94" s="435"/>
      <c r="T94" s="435"/>
      <c r="U94" s="445" t="s">
        <v>1494</v>
      </c>
      <c r="V94" s="419"/>
      <c r="W94" s="424"/>
      <c r="X94" s="424"/>
      <c r="Y94" s="424"/>
      <c r="Z94" s="424"/>
      <c r="AA94" s="424"/>
      <c r="AB94" s="424"/>
      <c r="AC94" s="424"/>
      <c r="AD94" s="424"/>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419"/>
      <c r="BA94" s="419"/>
      <c r="BB94" s="419"/>
      <c r="BC94" s="419"/>
      <c r="BD94" s="419"/>
      <c r="BE94" s="419"/>
      <c r="BF94" s="419"/>
      <c r="BG94" s="419"/>
      <c r="BH94" s="419"/>
      <c r="BI94" s="419"/>
      <c r="BJ94" s="419"/>
      <c r="BK94" s="419"/>
      <c r="BL94" s="419"/>
      <c r="BM94" s="419"/>
    </row>
    <row r="95" spans="1:65" s="386" customFormat="1" ht="51" x14ac:dyDescent="0.2">
      <c r="A95" s="435" t="s">
        <v>1186</v>
      </c>
      <c r="B95" s="435" t="s">
        <v>1361</v>
      </c>
      <c r="C95" s="435" t="s">
        <v>1368</v>
      </c>
      <c r="D95" s="434" t="s">
        <v>1506</v>
      </c>
      <c r="E95" s="441"/>
      <c r="G95" s="441"/>
      <c r="H95" s="441"/>
      <c r="I95" s="441"/>
      <c r="J95" s="441"/>
      <c r="K95" s="441"/>
      <c r="L95" s="441"/>
      <c r="M95" s="441"/>
      <c r="N95" s="441"/>
      <c r="O95" s="441">
        <v>1</v>
      </c>
      <c r="P95" s="441"/>
      <c r="Q95" s="442">
        <f t="shared" si="6"/>
        <v>1</v>
      </c>
      <c r="R95" s="435" t="s">
        <v>1132</v>
      </c>
      <c r="S95" s="435"/>
      <c r="T95" s="435"/>
      <c r="U95" s="461" t="s">
        <v>1495</v>
      </c>
      <c r="V95" s="419"/>
      <c r="W95" s="424"/>
      <c r="X95" s="424"/>
      <c r="Y95" s="424"/>
      <c r="Z95" s="424"/>
      <c r="AA95" s="424"/>
      <c r="AB95" s="424"/>
      <c r="AC95" s="424"/>
      <c r="AD95" s="424"/>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19"/>
      <c r="BC95" s="419"/>
      <c r="BD95" s="419"/>
      <c r="BE95" s="419"/>
      <c r="BF95" s="419"/>
      <c r="BG95" s="419"/>
      <c r="BH95" s="419"/>
      <c r="BI95" s="419"/>
      <c r="BJ95" s="419"/>
      <c r="BK95" s="419"/>
      <c r="BL95" s="419"/>
      <c r="BM95" s="419"/>
    </row>
    <row r="96" spans="1:65" s="386" customFormat="1" ht="32.25" customHeight="1" x14ac:dyDescent="0.2">
      <c r="A96" s="435" t="s">
        <v>1186</v>
      </c>
      <c r="B96" s="435" t="s">
        <v>1371</v>
      </c>
      <c r="C96" s="435" t="s">
        <v>1243</v>
      </c>
      <c r="D96" s="435" t="s">
        <v>1372</v>
      </c>
      <c r="E96" s="444"/>
      <c r="F96" s="444"/>
      <c r="G96" s="444">
        <v>1</v>
      </c>
      <c r="H96" s="444"/>
      <c r="I96" s="444"/>
      <c r="J96" s="444">
        <v>1</v>
      </c>
      <c r="K96" s="444"/>
      <c r="L96" s="444"/>
      <c r="M96" s="444">
        <v>1</v>
      </c>
      <c r="N96" s="444"/>
      <c r="O96" s="444"/>
      <c r="P96" s="444">
        <v>1</v>
      </c>
      <c r="Q96" s="442">
        <f t="shared" si="6"/>
        <v>4</v>
      </c>
      <c r="R96" s="435" t="s">
        <v>1132</v>
      </c>
      <c r="S96" s="435"/>
      <c r="T96" s="435"/>
      <c r="U96" s="446" t="s">
        <v>1496</v>
      </c>
      <c r="V96" s="462"/>
      <c r="W96" s="424"/>
      <c r="X96" s="424"/>
      <c r="Y96" s="424"/>
      <c r="Z96" s="424"/>
      <c r="AA96" s="424"/>
      <c r="AB96" s="424"/>
      <c r="AC96" s="424"/>
      <c r="AD96" s="424"/>
      <c r="AE96" s="419"/>
      <c r="AF96" s="419"/>
      <c r="AG96" s="419"/>
      <c r="AH96" s="419"/>
      <c r="AI96" s="419"/>
      <c r="AJ96" s="419"/>
      <c r="AK96" s="419"/>
      <c r="AL96" s="419"/>
      <c r="AM96" s="419"/>
      <c r="AN96" s="419"/>
      <c r="AO96" s="419"/>
      <c r="AP96" s="419"/>
      <c r="AQ96" s="419"/>
      <c r="AR96" s="419"/>
      <c r="AS96" s="419"/>
      <c r="AT96" s="419"/>
      <c r="AU96" s="419"/>
      <c r="AV96" s="419"/>
      <c r="AW96" s="419"/>
      <c r="AX96" s="419"/>
      <c r="AY96" s="419"/>
      <c r="AZ96" s="419"/>
      <c r="BA96" s="419"/>
      <c r="BB96" s="419"/>
      <c r="BC96" s="419"/>
      <c r="BD96" s="419"/>
      <c r="BE96" s="419"/>
      <c r="BF96" s="419"/>
      <c r="BG96" s="419"/>
      <c r="BH96" s="419"/>
      <c r="BI96" s="419"/>
      <c r="BJ96" s="419"/>
      <c r="BK96" s="419"/>
      <c r="BL96" s="419"/>
      <c r="BM96" s="419"/>
    </row>
    <row r="97" spans="1:65" s="386" customFormat="1" ht="39.75" customHeight="1" x14ac:dyDescent="0.2">
      <c r="A97" s="435" t="s">
        <v>1186</v>
      </c>
      <c r="B97" s="435" t="s">
        <v>1371</v>
      </c>
      <c r="C97" s="435" t="s">
        <v>1244</v>
      </c>
      <c r="D97" s="435" t="s">
        <v>1373</v>
      </c>
      <c r="E97" s="444"/>
      <c r="F97" s="444">
        <v>1</v>
      </c>
      <c r="G97" s="444"/>
      <c r="H97" s="444"/>
      <c r="I97" s="444"/>
      <c r="J97" s="444"/>
      <c r="K97" s="444"/>
      <c r="L97" s="444"/>
      <c r="M97" s="444"/>
      <c r="N97" s="444"/>
      <c r="O97" s="444"/>
      <c r="P97" s="444"/>
      <c r="Q97" s="442">
        <f t="shared" si="6"/>
        <v>1</v>
      </c>
      <c r="R97" s="435" t="s">
        <v>1136</v>
      </c>
      <c r="S97" s="435"/>
      <c r="T97" s="435"/>
      <c r="U97" s="446" t="s">
        <v>1496</v>
      </c>
      <c r="V97" s="419"/>
      <c r="W97" s="424"/>
      <c r="X97" s="424"/>
      <c r="Y97" s="424"/>
      <c r="Z97" s="424"/>
      <c r="AA97" s="424"/>
      <c r="AB97" s="424"/>
      <c r="AC97" s="424"/>
      <c r="AD97" s="424"/>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419"/>
      <c r="BA97" s="419"/>
      <c r="BB97" s="419"/>
      <c r="BC97" s="419"/>
      <c r="BD97" s="419"/>
      <c r="BE97" s="419"/>
      <c r="BF97" s="419"/>
      <c r="BG97" s="419"/>
      <c r="BH97" s="419"/>
      <c r="BI97" s="419"/>
      <c r="BJ97" s="419"/>
      <c r="BK97" s="419"/>
      <c r="BL97" s="419"/>
      <c r="BM97" s="419"/>
    </row>
    <row r="98" spans="1:65" s="386" customFormat="1" ht="51" x14ac:dyDescent="0.2">
      <c r="A98" s="435" t="s">
        <v>1186</v>
      </c>
      <c r="B98" s="435" t="s">
        <v>1371</v>
      </c>
      <c r="C98" s="435" t="s">
        <v>1245</v>
      </c>
      <c r="D98" s="435" t="s">
        <v>1374</v>
      </c>
      <c r="E98" s="444"/>
      <c r="F98" s="444"/>
      <c r="G98" s="444">
        <v>1</v>
      </c>
      <c r="H98" s="444"/>
      <c r="I98" s="444"/>
      <c r="J98" s="444">
        <v>1</v>
      </c>
      <c r="K98" s="444"/>
      <c r="L98" s="444"/>
      <c r="M98" s="444">
        <v>1</v>
      </c>
      <c r="N98" s="444"/>
      <c r="O98" s="444"/>
      <c r="P98" s="444">
        <v>1</v>
      </c>
      <c r="Q98" s="442">
        <f t="shared" si="6"/>
        <v>4</v>
      </c>
      <c r="R98" s="435" t="s">
        <v>1132</v>
      </c>
      <c r="S98" s="435"/>
      <c r="T98" s="435"/>
      <c r="U98" s="446" t="s">
        <v>1496</v>
      </c>
      <c r="V98" s="419"/>
      <c r="W98" s="424"/>
      <c r="X98" s="424"/>
      <c r="Y98" s="424"/>
      <c r="Z98" s="424"/>
      <c r="AA98" s="424"/>
      <c r="AB98" s="424"/>
      <c r="AC98" s="424"/>
      <c r="AD98" s="424"/>
      <c r="AE98" s="419"/>
      <c r="AF98" s="419"/>
      <c r="AG98" s="419"/>
      <c r="AH98" s="419"/>
      <c r="AI98" s="419"/>
      <c r="AJ98" s="419"/>
      <c r="AK98" s="419"/>
      <c r="AL98" s="419"/>
      <c r="AM98" s="419"/>
      <c r="AN98" s="419"/>
      <c r="AO98" s="419"/>
      <c r="AP98" s="419"/>
      <c r="AQ98" s="419"/>
      <c r="AR98" s="419"/>
      <c r="AS98" s="419"/>
      <c r="AT98" s="419"/>
      <c r="AU98" s="419"/>
      <c r="AV98" s="419"/>
      <c r="AW98" s="419"/>
      <c r="AX98" s="419"/>
      <c r="AY98" s="419"/>
      <c r="AZ98" s="419"/>
      <c r="BA98" s="419"/>
      <c r="BB98" s="419"/>
      <c r="BC98" s="419"/>
      <c r="BD98" s="419"/>
      <c r="BE98" s="419"/>
      <c r="BF98" s="419"/>
      <c r="BG98" s="419"/>
      <c r="BH98" s="419"/>
      <c r="BI98" s="419"/>
      <c r="BJ98" s="419"/>
      <c r="BK98" s="419"/>
      <c r="BL98" s="419"/>
      <c r="BM98" s="419"/>
    </row>
    <row r="99" spans="1:65" s="407" customFormat="1" x14ac:dyDescent="0.25">
      <c r="A99" s="408"/>
      <c r="B99" s="428"/>
      <c r="C99" s="428"/>
      <c r="D99" s="429"/>
      <c r="E99" s="430">
        <f t="shared" ref="E99:Q99" si="7">SUM(E10:E98)</f>
        <v>16</v>
      </c>
      <c r="F99" s="430">
        <f t="shared" si="7"/>
        <v>19</v>
      </c>
      <c r="G99" s="430">
        <f t="shared" si="7"/>
        <v>58</v>
      </c>
      <c r="H99" s="430">
        <f t="shared" si="7"/>
        <v>20</v>
      </c>
      <c r="I99" s="430">
        <f t="shared" si="7"/>
        <v>19</v>
      </c>
      <c r="J99" s="430">
        <f t="shared" si="7"/>
        <v>60</v>
      </c>
      <c r="K99" s="430">
        <f t="shared" si="7"/>
        <v>17</v>
      </c>
      <c r="L99" s="430">
        <f t="shared" si="7"/>
        <v>20</v>
      </c>
      <c r="M99" s="430">
        <f t="shared" si="7"/>
        <v>56</v>
      </c>
      <c r="N99" s="430">
        <f t="shared" si="7"/>
        <v>17</v>
      </c>
      <c r="O99" s="430">
        <f t="shared" si="7"/>
        <v>23</v>
      </c>
      <c r="P99" s="430">
        <f t="shared" si="7"/>
        <v>59</v>
      </c>
      <c r="Q99" s="430">
        <f t="shared" si="7"/>
        <v>383</v>
      </c>
      <c r="R99" s="453"/>
      <c r="S99" s="453"/>
      <c r="T99" s="453"/>
      <c r="U99" s="454"/>
      <c r="V99" s="418"/>
      <c r="W99" s="412"/>
      <c r="X99" s="412"/>
      <c r="Y99" s="412"/>
      <c r="Z99" s="412"/>
      <c r="AA99" s="422"/>
      <c r="AB99" s="423"/>
      <c r="AC99" s="412"/>
      <c r="AD99" s="412"/>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18"/>
      <c r="BD99" s="418"/>
      <c r="BE99" s="418"/>
      <c r="BF99" s="418"/>
      <c r="BG99" s="418"/>
      <c r="BH99" s="418"/>
      <c r="BI99" s="418"/>
      <c r="BJ99" s="418"/>
      <c r="BK99" s="418"/>
      <c r="BL99" s="418"/>
      <c r="BM99" s="418"/>
    </row>
    <row r="100" spans="1:65" s="407" customFormat="1" x14ac:dyDescent="0.25">
      <c r="M100" s="410"/>
      <c r="N100" s="411"/>
      <c r="O100" s="412"/>
      <c r="P100" s="412"/>
      <c r="Q100" s="412"/>
      <c r="R100" s="412"/>
      <c r="S100" s="412"/>
      <c r="T100" s="412"/>
      <c r="U100" s="412"/>
      <c r="V100" s="418"/>
      <c r="W100" s="412"/>
      <c r="X100" s="412"/>
      <c r="Y100" s="412"/>
      <c r="Z100" s="412"/>
      <c r="AA100" s="422"/>
      <c r="AB100" s="423"/>
      <c r="AC100" s="412"/>
      <c r="AD100" s="412"/>
      <c r="AE100" s="418"/>
      <c r="AF100" s="418"/>
      <c r="AG100" s="418"/>
      <c r="AH100" s="418"/>
      <c r="AI100" s="418"/>
      <c r="AJ100" s="418"/>
      <c r="AK100" s="418"/>
      <c r="AL100" s="418"/>
      <c r="AM100" s="418"/>
      <c r="AN100" s="418"/>
      <c r="AO100" s="418"/>
      <c r="AP100" s="418"/>
      <c r="AQ100" s="418"/>
      <c r="AR100" s="418"/>
      <c r="AS100" s="418"/>
      <c r="AT100" s="418"/>
      <c r="AU100" s="418"/>
      <c r="AV100" s="418"/>
      <c r="AW100" s="418"/>
      <c r="AX100" s="418"/>
      <c r="AY100" s="418"/>
      <c r="AZ100" s="418"/>
      <c r="BA100" s="418"/>
      <c r="BB100" s="418"/>
      <c r="BC100" s="418"/>
      <c r="BD100" s="418"/>
      <c r="BE100" s="418"/>
      <c r="BF100" s="418"/>
      <c r="BG100" s="418"/>
      <c r="BH100" s="418"/>
      <c r="BI100" s="418"/>
      <c r="BJ100" s="418"/>
      <c r="BK100" s="418"/>
      <c r="BL100" s="418"/>
      <c r="BM100" s="418"/>
    </row>
    <row r="101" spans="1:65" s="407" customFormat="1" x14ac:dyDescent="0.25">
      <c r="M101" s="410"/>
      <c r="N101" s="411"/>
      <c r="O101" s="412"/>
      <c r="P101" s="412"/>
      <c r="Q101" s="412"/>
      <c r="R101" s="412"/>
      <c r="S101" s="412"/>
      <c r="T101" s="412"/>
      <c r="U101" s="412"/>
      <c r="V101" s="418"/>
      <c r="W101" s="412"/>
      <c r="X101" s="412"/>
      <c r="Y101" s="412"/>
      <c r="Z101" s="412"/>
      <c r="AA101" s="422"/>
      <c r="AB101" s="423"/>
      <c r="AC101" s="412"/>
      <c r="AD101" s="412"/>
      <c r="AE101" s="418"/>
      <c r="AF101" s="418"/>
      <c r="AG101" s="418"/>
      <c r="AH101" s="418"/>
      <c r="AI101" s="418"/>
      <c r="AJ101" s="418"/>
      <c r="AK101" s="418"/>
      <c r="AL101" s="418"/>
      <c r="AM101" s="418"/>
      <c r="AN101" s="418"/>
      <c r="AO101" s="418"/>
      <c r="AP101" s="418"/>
      <c r="AQ101" s="418"/>
      <c r="AR101" s="418"/>
      <c r="AS101" s="418"/>
      <c r="AT101" s="418"/>
      <c r="AU101" s="418"/>
      <c r="AV101" s="418"/>
      <c r="AW101" s="418"/>
      <c r="AX101" s="418"/>
      <c r="AY101" s="418"/>
      <c r="AZ101" s="418"/>
      <c r="BA101" s="418"/>
      <c r="BB101" s="418"/>
      <c r="BC101" s="418"/>
      <c r="BD101" s="418"/>
      <c r="BE101" s="418"/>
      <c r="BF101" s="418"/>
      <c r="BG101" s="418"/>
      <c r="BH101" s="418"/>
      <c r="BI101" s="418"/>
      <c r="BJ101" s="418"/>
      <c r="BK101" s="418"/>
      <c r="BL101" s="418"/>
      <c r="BM101" s="418"/>
    </row>
    <row r="102" spans="1:65" s="407" customFormat="1" x14ac:dyDescent="0.25">
      <c r="M102" s="410"/>
      <c r="N102" s="411"/>
      <c r="O102" s="412"/>
      <c r="P102" s="412"/>
      <c r="Q102" s="412"/>
      <c r="R102" s="412"/>
      <c r="S102" s="412"/>
      <c r="T102" s="412"/>
      <c r="U102" s="412"/>
      <c r="V102" s="418"/>
      <c r="W102" s="412"/>
      <c r="X102" s="412"/>
      <c r="Y102" s="412"/>
      <c r="Z102" s="412"/>
      <c r="AA102" s="422"/>
      <c r="AB102" s="423"/>
      <c r="AC102" s="412"/>
      <c r="AD102" s="412"/>
      <c r="AE102" s="418"/>
      <c r="AF102" s="418"/>
      <c r="AG102" s="418"/>
      <c r="AH102" s="418"/>
      <c r="AI102" s="418"/>
      <c r="AJ102" s="418"/>
      <c r="AK102" s="418"/>
      <c r="AL102" s="418"/>
      <c r="AM102" s="418"/>
      <c r="AN102" s="418"/>
      <c r="AO102" s="418"/>
      <c r="AP102" s="418"/>
      <c r="AQ102" s="418"/>
      <c r="AR102" s="418"/>
      <c r="AS102" s="418"/>
      <c r="AT102" s="418"/>
      <c r="AU102" s="418"/>
      <c r="AV102" s="418"/>
      <c r="AW102" s="418"/>
      <c r="AX102" s="418"/>
      <c r="AY102" s="418"/>
      <c r="AZ102" s="418"/>
      <c r="BA102" s="418"/>
      <c r="BB102" s="418"/>
      <c r="BC102" s="418"/>
      <c r="BD102" s="418"/>
      <c r="BE102" s="418"/>
      <c r="BF102" s="418"/>
      <c r="BG102" s="418"/>
      <c r="BH102" s="418"/>
      <c r="BI102" s="418"/>
      <c r="BJ102" s="418"/>
      <c r="BK102" s="418"/>
      <c r="BL102" s="418"/>
      <c r="BM102" s="418"/>
    </row>
    <row r="103" spans="1:65" s="407" customFormat="1" x14ac:dyDescent="0.25">
      <c r="M103" s="410"/>
      <c r="N103" s="411"/>
      <c r="O103" s="412"/>
      <c r="P103" s="412"/>
      <c r="Q103" s="412"/>
      <c r="R103" s="412"/>
      <c r="S103" s="412"/>
      <c r="T103" s="412"/>
      <c r="U103" s="412"/>
      <c r="V103" s="418"/>
      <c r="W103" s="412"/>
      <c r="X103" s="412"/>
      <c r="Y103" s="412"/>
      <c r="Z103" s="412"/>
      <c r="AA103" s="422"/>
      <c r="AB103" s="423"/>
      <c r="AC103" s="412"/>
      <c r="AD103" s="412"/>
      <c r="AE103" s="418"/>
      <c r="AF103" s="418"/>
      <c r="AG103" s="418"/>
      <c r="AH103" s="418"/>
      <c r="AI103" s="418"/>
      <c r="AJ103" s="418"/>
      <c r="AK103" s="418"/>
      <c r="AL103" s="418"/>
      <c r="AM103" s="418"/>
      <c r="AN103" s="418"/>
      <c r="AO103" s="418"/>
      <c r="AP103" s="418"/>
      <c r="AQ103" s="418"/>
      <c r="AR103" s="418"/>
      <c r="AS103" s="418"/>
      <c r="AT103" s="418"/>
      <c r="AU103" s="418"/>
      <c r="AV103" s="418"/>
      <c r="AW103" s="418"/>
      <c r="AX103" s="418"/>
      <c r="AY103" s="418"/>
      <c r="AZ103" s="418"/>
      <c r="BA103" s="418"/>
      <c r="BB103" s="418"/>
      <c r="BC103" s="418"/>
      <c r="BD103" s="418"/>
      <c r="BE103" s="418"/>
      <c r="BF103" s="418"/>
      <c r="BG103" s="418"/>
      <c r="BH103" s="418"/>
      <c r="BI103" s="418"/>
      <c r="BJ103" s="418"/>
      <c r="BK103" s="418"/>
      <c r="BL103" s="418"/>
      <c r="BM103" s="418"/>
    </row>
    <row r="104" spans="1:65" s="407" customFormat="1" x14ac:dyDescent="0.25">
      <c r="M104" s="410"/>
      <c r="N104" s="411"/>
      <c r="O104" s="412"/>
      <c r="P104" s="412"/>
      <c r="Q104" s="412"/>
      <c r="R104" s="412"/>
      <c r="S104" s="412"/>
      <c r="T104" s="412"/>
      <c r="U104" s="412"/>
      <c r="V104" s="418"/>
      <c r="W104" s="412"/>
      <c r="X104" s="412"/>
      <c r="Y104" s="412"/>
      <c r="Z104" s="412"/>
      <c r="AA104" s="422"/>
      <c r="AB104" s="423"/>
      <c r="AC104" s="412"/>
      <c r="AD104" s="412"/>
      <c r="AE104" s="418"/>
      <c r="AF104" s="418"/>
      <c r="AG104" s="418"/>
      <c r="AH104" s="418"/>
      <c r="AI104" s="418"/>
      <c r="AJ104" s="418"/>
      <c r="AK104" s="418"/>
      <c r="AL104" s="418"/>
      <c r="AM104" s="418"/>
      <c r="AN104" s="418"/>
      <c r="AO104" s="418"/>
      <c r="AP104" s="418"/>
      <c r="AQ104" s="418"/>
      <c r="AR104" s="418"/>
      <c r="AS104" s="418"/>
      <c r="AT104" s="418"/>
      <c r="AU104" s="418"/>
      <c r="AV104" s="418"/>
      <c r="AW104" s="418"/>
      <c r="AX104" s="418"/>
      <c r="AY104" s="418"/>
      <c r="AZ104" s="418"/>
      <c r="BA104" s="418"/>
      <c r="BB104" s="418"/>
      <c r="BC104" s="418"/>
      <c r="BD104" s="418"/>
      <c r="BE104" s="418"/>
      <c r="BF104" s="418"/>
      <c r="BG104" s="418"/>
      <c r="BH104" s="418"/>
      <c r="BI104" s="418"/>
      <c r="BJ104" s="418"/>
      <c r="BK104" s="418"/>
      <c r="BL104" s="418"/>
      <c r="BM104" s="418"/>
    </row>
    <row r="105" spans="1:65" s="407" customFormat="1" x14ac:dyDescent="0.25">
      <c r="M105" s="410"/>
      <c r="N105" s="411"/>
      <c r="O105" s="412"/>
      <c r="P105" s="412"/>
      <c r="Q105" s="412"/>
      <c r="R105" s="412"/>
      <c r="S105" s="412"/>
      <c r="T105" s="412"/>
      <c r="U105" s="412"/>
      <c r="V105" s="418"/>
      <c r="W105" s="412"/>
      <c r="X105" s="412"/>
      <c r="Y105" s="412"/>
      <c r="Z105" s="412"/>
      <c r="AA105" s="422"/>
      <c r="AB105" s="423"/>
      <c r="AC105" s="412"/>
      <c r="AD105" s="412"/>
      <c r="AE105" s="418"/>
      <c r="AF105" s="418"/>
      <c r="AG105" s="418"/>
      <c r="AH105" s="418"/>
      <c r="AI105" s="418"/>
      <c r="AJ105" s="418"/>
      <c r="AK105" s="418"/>
      <c r="AL105" s="418"/>
      <c r="AM105" s="418"/>
      <c r="AN105" s="418"/>
      <c r="AO105" s="418"/>
      <c r="AP105" s="418"/>
      <c r="AQ105" s="418"/>
      <c r="AR105" s="418"/>
      <c r="AS105" s="418"/>
      <c r="AT105" s="418"/>
      <c r="AU105" s="418"/>
      <c r="AV105" s="418"/>
      <c r="AW105" s="418"/>
      <c r="AX105" s="418"/>
      <c r="AY105" s="418"/>
      <c r="AZ105" s="418"/>
      <c r="BA105" s="418"/>
      <c r="BB105" s="418"/>
      <c r="BC105" s="418"/>
      <c r="BD105" s="418"/>
      <c r="BE105" s="418"/>
      <c r="BF105" s="418"/>
      <c r="BG105" s="418"/>
      <c r="BH105" s="418"/>
      <c r="BI105" s="418"/>
      <c r="BJ105" s="418"/>
      <c r="BK105" s="418"/>
      <c r="BL105" s="418"/>
      <c r="BM105" s="418"/>
    </row>
    <row r="106" spans="1:65" s="407" customFormat="1" x14ac:dyDescent="0.25">
      <c r="M106" s="410"/>
      <c r="N106" s="411"/>
      <c r="O106" s="412"/>
      <c r="P106" s="412"/>
      <c r="Q106" s="412"/>
      <c r="R106" s="412"/>
      <c r="S106" s="412"/>
      <c r="T106" s="412"/>
      <c r="U106" s="412"/>
      <c r="V106" s="418"/>
      <c r="W106" s="412"/>
      <c r="X106" s="412"/>
      <c r="Y106" s="412"/>
      <c r="Z106" s="412"/>
      <c r="AA106" s="422"/>
      <c r="AB106" s="423"/>
      <c r="AC106" s="412"/>
      <c r="AD106" s="412"/>
      <c r="AE106" s="418"/>
      <c r="AF106" s="418"/>
      <c r="AG106" s="418"/>
      <c r="AH106" s="418"/>
      <c r="AI106" s="418"/>
      <c r="AJ106" s="418"/>
      <c r="AK106" s="418"/>
      <c r="AL106" s="418"/>
      <c r="AM106" s="418"/>
      <c r="AN106" s="418"/>
      <c r="AO106" s="418"/>
      <c r="AP106" s="418"/>
      <c r="AQ106" s="418"/>
      <c r="AR106" s="418"/>
      <c r="AS106" s="418"/>
      <c r="AT106" s="418"/>
      <c r="AU106" s="418"/>
      <c r="AV106" s="418"/>
      <c r="AW106" s="418"/>
      <c r="AX106" s="418"/>
      <c r="AY106" s="418"/>
      <c r="AZ106" s="418"/>
      <c r="BA106" s="418"/>
      <c r="BB106" s="418"/>
      <c r="BC106" s="418"/>
      <c r="BD106" s="418"/>
      <c r="BE106" s="418"/>
      <c r="BF106" s="418"/>
      <c r="BG106" s="418"/>
      <c r="BH106" s="418"/>
      <c r="BI106" s="418"/>
      <c r="BJ106" s="418"/>
      <c r="BK106" s="418"/>
      <c r="BL106" s="418"/>
      <c r="BM106" s="418"/>
    </row>
    <row r="107" spans="1:65" s="407" customFormat="1" x14ac:dyDescent="0.25">
      <c r="M107" s="410"/>
      <c r="N107" s="411"/>
      <c r="O107" s="412"/>
      <c r="P107" s="412"/>
      <c r="Q107" s="412"/>
      <c r="R107" s="412"/>
      <c r="S107" s="412"/>
      <c r="T107" s="412"/>
      <c r="U107" s="412"/>
      <c r="V107" s="418"/>
      <c r="W107" s="412"/>
      <c r="X107" s="412"/>
      <c r="Y107" s="412"/>
      <c r="Z107" s="412"/>
      <c r="AA107" s="422"/>
      <c r="AB107" s="423"/>
      <c r="AC107" s="412"/>
      <c r="AD107" s="412"/>
      <c r="AE107" s="418"/>
      <c r="AF107" s="418"/>
      <c r="AG107" s="418"/>
      <c r="AH107" s="418"/>
      <c r="AI107" s="418"/>
      <c r="AJ107" s="418"/>
      <c r="AK107" s="418"/>
      <c r="AL107" s="418"/>
      <c r="AM107" s="418"/>
      <c r="AN107" s="418"/>
      <c r="AO107" s="418"/>
      <c r="AP107" s="418"/>
      <c r="AQ107" s="418"/>
      <c r="AR107" s="418"/>
      <c r="AS107" s="418"/>
      <c r="AT107" s="418"/>
      <c r="AU107" s="418"/>
      <c r="AV107" s="418"/>
      <c r="AW107" s="418"/>
      <c r="AX107" s="418"/>
      <c r="AY107" s="418"/>
      <c r="AZ107" s="418"/>
      <c r="BA107" s="418"/>
      <c r="BB107" s="418"/>
      <c r="BC107" s="418"/>
      <c r="BD107" s="418"/>
      <c r="BE107" s="418"/>
      <c r="BF107" s="418"/>
      <c r="BG107" s="418"/>
      <c r="BH107" s="418"/>
      <c r="BI107" s="418"/>
      <c r="BJ107" s="418"/>
      <c r="BK107" s="418"/>
      <c r="BL107" s="418"/>
      <c r="BM107" s="418"/>
    </row>
    <row r="108" spans="1:65" s="407" customFormat="1" x14ac:dyDescent="0.25">
      <c r="M108" s="410"/>
      <c r="N108" s="411"/>
      <c r="O108" s="412"/>
      <c r="P108" s="412"/>
      <c r="Q108" s="412"/>
      <c r="R108" s="412"/>
      <c r="S108" s="412"/>
      <c r="T108" s="412"/>
      <c r="U108" s="412"/>
      <c r="V108" s="418"/>
      <c r="W108" s="412"/>
      <c r="X108" s="412"/>
      <c r="Y108" s="412"/>
      <c r="Z108" s="412"/>
      <c r="AA108" s="422"/>
      <c r="AB108" s="423"/>
      <c r="AC108" s="412"/>
      <c r="AD108" s="412"/>
      <c r="AE108" s="418"/>
      <c r="AF108" s="418"/>
      <c r="AG108" s="418"/>
      <c r="AH108" s="418"/>
      <c r="AI108" s="418"/>
      <c r="AJ108" s="418"/>
      <c r="AK108" s="418"/>
      <c r="AL108" s="418"/>
      <c r="AM108" s="418"/>
      <c r="AN108" s="418"/>
      <c r="AO108" s="418"/>
      <c r="AP108" s="418"/>
      <c r="AQ108" s="418"/>
      <c r="AR108" s="418"/>
      <c r="AS108" s="418"/>
      <c r="AT108" s="418"/>
      <c r="AU108" s="418"/>
      <c r="AV108" s="418"/>
      <c r="AW108" s="418"/>
      <c r="AX108" s="418"/>
      <c r="AY108" s="418"/>
      <c r="AZ108" s="418"/>
      <c r="BA108" s="418"/>
      <c r="BB108" s="418"/>
      <c r="BC108" s="418"/>
      <c r="BD108" s="418"/>
      <c r="BE108" s="418"/>
      <c r="BF108" s="418"/>
      <c r="BG108" s="418"/>
      <c r="BH108" s="418"/>
      <c r="BI108" s="418"/>
      <c r="BJ108" s="418"/>
      <c r="BK108" s="418"/>
      <c r="BL108" s="418"/>
      <c r="BM108" s="418"/>
    </row>
    <row r="109" spans="1:65" s="407" customFormat="1" x14ac:dyDescent="0.25">
      <c r="M109" s="410"/>
      <c r="N109" s="411"/>
      <c r="O109" s="412"/>
      <c r="P109" s="412"/>
      <c r="Q109" s="412"/>
      <c r="R109" s="412"/>
      <c r="S109" s="412"/>
      <c r="T109" s="412"/>
      <c r="U109" s="412"/>
      <c r="V109" s="418"/>
      <c r="W109" s="412"/>
      <c r="X109" s="412"/>
      <c r="Y109" s="412"/>
      <c r="Z109" s="412"/>
      <c r="AA109" s="422"/>
      <c r="AB109" s="423"/>
      <c r="AC109" s="412"/>
      <c r="AD109" s="412"/>
      <c r="AE109" s="418"/>
      <c r="AF109" s="418"/>
      <c r="AG109" s="418"/>
      <c r="AH109" s="418"/>
      <c r="AI109" s="418"/>
      <c r="AJ109" s="418"/>
      <c r="AK109" s="418"/>
      <c r="AL109" s="418"/>
      <c r="AM109" s="418"/>
      <c r="AN109" s="418"/>
      <c r="AO109" s="418"/>
      <c r="AP109" s="418"/>
      <c r="AQ109" s="418"/>
      <c r="AR109" s="418"/>
      <c r="AS109" s="418"/>
      <c r="AT109" s="418"/>
      <c r="AU109" s="418"/>
      <c r="AV109" s="418"/>
      <c r="AW109" s="418"/>
      <c r="AX109" s="418"/>
      <c r="AY109" s="418"/>
      <c r="AZ109" s="418"/>
      <c r="BA109" s="418"/>
      <c r="BB109" s="418"/>
      <c r="BC109" s="418"/>
      <c r="BD109" s="418"/>
      <c r="BE109" s="418"/>
      <c r="BF109" s="418"/>
      <c r="BG109" s="418"/>
      <c r="BH109" s="418"/>
      <c r="BI109" s="418"/>
      <c r="BJ109" s="418"/>
      <c r="BK109" s="418"/>
      <c r="BL109" s="418"/>
      <c r="BM109" s="418"/>
    </row>
    <row r="110" spans="1:65" s="407" customFormat="1" x14ac:dyDescent="0.25">
      <c r="M110" s="410"/>
      <c r="N110" s="411"/>
      <c r="O110" s="412"/>
      <c r="P110" s="412"/>
      <c r="Q110" s="412"/>
      <c r="R110" s="412"/>
      <c r="S110" s="412"/>
      <c r="T110" s="412"/>
      <c r="U110" s="412"/>
      <c r="V110" s="418"/>
      <c r="W110" s="412"/>
      <c r="X110" s="412"/>
      <c r="Y110" s="412"/>
      <c r="Z110" s="412"/>
      <c r="AA110" s="422"/>
      <c r="AB110" s="423"/>
      <c r="AC110" s="412"/>
      <c r="AD110" s="412"/>
      <c r="AE110" s="418"/>
      <c r="AF110" s="418"/>
      <c r="AG110" s="418"/>
      <c r="AH110" s="418"/>
      <c r="AI110" s="418"/>
      <c r="AJ110" s="418"/>
      <c r="AK110" s="418"/>
      <c r="AL110" s="418"/>
      <c r="AM110" s="418"/>
      <c r="AN110" s="418"/>
      <c r="AO110" s="418"/>
      <c r="AP110" s="418"/>
      <c r="AQ110" s="418"/>
      <c r="AR110" s="418"/>
      <c r="AS110" s="418"/>
      <c r="AT110" s="418"/>
      <c r="AU110" s="418"/>
      <c r="AV110" s="418"/>
      <c r="AW110" s="418"/>
      <c r="AX110" s="418"/>
      <c r="AY110" s="418"/>
      <c r="AZ110" s="418"/>
      <c r="BA110" s="418"/>
      <c r="BB110" s="418"/>
      <c r="BC110" s="418"/>
      <c r="BD110" s="418"/>
      <c r="BE110" s="418"/>
      <c r="BF110" s="418"/>
      <c r="BG110" s="418"/>
      <c r="BH110" s="418"/>
      <c r="BI110" s="418"/>
      <c r="BJ110" s="418"/>
      <c r="BK110" s="418"/>
      <c r="BL110" s="418"/>
      <c r="BM110" s="418"/>
    </row>
    <row r="111" spans="1:65" s="402" customFormat="1" x14ac:dyDescent="0.25">
      <c r="K111" s="401"/>
      <c r="L111" s="397"/>
      <c r="M111" s="398"/>
      <c r="N111" s="398"/>
      <c r="O111" s="398"/>
      <c r="P111" s="398"/>
      <c r="Q111" s="398"/>
      <c r="R111" s="398"/>
      <c r="S111" s="398"/>
      <c r="T111" s="398"/>
      <c r="V111" s="417"/>
      <c r="W111" s="398"/>
      <c r="X111" s="398"/>
      <c r="Y111" s="398"/>
      <c r="Z111" s="398"/>
      <c r="AA111" s="398"/>
      <c r="AB111" s="398"/>
      <c r="AC111" s="398"/>
      <c r="AD111" s="398"/>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row>
    <row r="112" spans="1:65" s="402" customFormat="1" x14ac:dyDescent="0.25">
      <c r="K112" s="401"/>
      <c r="L112" s="397"/>
      <c r="M112" s="398"/>
      <c r="N112" s="398"/>
      <c r="O112" s="398"/>
      <c r="P112" s="398"/>
      <c r="Q112" s="398"/>
      <c r="R112" s="398"/>
      <c r="S112" s="398"/>
      <c r="T112" s="398"/>
      <c r="V112" s="417"/>
      <c r="W112" s="398"/>
      <c r="X112" s="398"/>
      <c r="Y112" s="398"/>
      <c r="Z112" s="398"/>
      <c r="AA112" s="398"/>
      <c r="AB112" s="398"/>
      <c r="AC112" s="398"/>
      <c r="AD112" s="398"/>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7"/>
      <c r="BI112" s="417"/>
      <c r="BJ112" s="417"/>
      <c r="BK112" s="417"/>
      <c r="BL112" s="417"/>
      <c r="BM112" s="417"/>
    </row>
    <row r="113" spans="1:65" s="402" customFormat="1" x14ac:dyDescent="0.25">
      <c r="A113" s="436"/>
      <c r="K113" s="401"/>
      <c r="L113" s="397"/>
      <c r="M113" s="398"/>
      <c r="N113" s="398"/>
      <c r="O113" s="398"/>
      <c r="P113" s="398"/>
      <c r="Q113" s="398"/>
      <c r="R113" s="398"/>
      <c r="S113" s="398"/>
      <c r="T113" s="398"/>
      <c r="V113" s="417"/>
      <c r="W113" s="398"/>
      <c r="X113" s="398"/>
      <c r="Y113" s="398"/>
      <c r="Z113" s="398"/>
      <c r="AA113" s="398"/>
      <c r="AB113" s="398"/>
      <c r="AC113" s="398"/>
      <c r="AD113" s="398"/>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row>
    <row r="114" spans="1:65" s="402" customFormat="1" x14ac:dyDescent="0.25">
      <c r="A114" s="437" t="s">
        <v>1168</v>
      </c>
      <c r="K114" s="401"/>
      <c r="L114" s="397"/>
      <c r="M114" s="398"/>
      <c r="N114" s="398"/>
      <c r="O114" s="398"/>
      <c r="P114" s="398"/>
      <c r="Q114" s="398"/>
      <c r="R114" s="398"/>
      <c r="S114" s="398"/>
      <c r="T114" s="398"/>
      <c r="V114" s="417"/>
      <c r="W114" s="398"/>
      <c r="X114" s="398"/>
      <c r="Y114" s="398"/>
      <c r="Z114" s="398"/>
      <c r="AA114" s="398"/>
      <c r="AB114" s="398"/>
      <c r="AC114" s="398"/>
      <c r="AD114" s="398"/>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7"/>
      <c r="BL114" s="417"/>
      <c r="BM114" s="417"/>
    </row>
    <row r="115" spans="1:65" s="402" customFormat="1" x14ac:dyDescent="0.25">
      <c r="A115" s="437" t="s">
        <v>1169</v>
      </c>
      <c r="K115" s="401"/>
      <c r="L115" s="397"/>
      <c r="M115" s="398"/>
      <c r="N115" s="398"/>
      <c r="O115" s="398"/>
      <c r="P115" s="398"/>
      <c r="Q115" s="398"/>
      <c r="R115" s="398"/>
      <c r="S115" s="398"/>
      <c r="T115" s="398"/>
      <c r="V115" s="417"/>
      <c r="W115" s="398"/>
      <c r="X115" s="398"/>
      <c r="Y115" s="398"/>
      <c r="Z115" s="398"/>
      <c r="AA115" s="398"/>
      <c r="AB115" s="398"/>
      <c r="AC115" s="398"/>
      <c r="AD115" s="398"/>
      <c r="AE115" s="417"/>
      <c r="AF115" s="417"/>
      <c r="AG115" s="417"/>
      <c r="AH115" s="417"/>
      <c r="AI115" s="417"/>
      <c r="AJ115" s="417"/>
      <c r="AK115" s="417"/>
      <c r="AL115" s="417"/>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7"/>
      <c r="BI115" s="417"/>
      <c r="BJ115" s="417"/>
      <c r="BK115" s="417"/>
      <c r="BL115" s="417"/>
      <c r="BM115" s="417"/>
    </row>
    <row r="116" spans="1:65" s="402" customFormat="1" x14ac:dyDescent="0.25">
      <c r="A116" s="437" t="s">
        <v>1170</v>
      </c>
      <c r="K116" s="401"/>
      <c r="L116" s="397"/>
      <c r="M116" s="398"/>
      <c r="N116" s="398"/>
      <c r="O116" s="398"/>
      <c r="P116" s="398"/>
      <c r="Q116" s="398"/>
      <c r="R116" s="398"/>
      <c r="S116" s="398"/>
      <c r="T116" s="398"/>
      <c r="V116" s="417"/>
      <c r="W116" s="398"/>
      <c r="X116" s="398"/>
      <c r="Y116" s="398"/>
      <c r="Z116" s="398"/>
      <c r="AA116" s="398"/>
      <c r="AB116" s="398"/>
      <c r="AC116" s="398"/>
      <c r="AD116" s="398"/>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row>
    <row r="117" spans="1:65" s="402" customFormat="1" x14ac:dyDescent="0.25">
      <c r="A117" s="437" t="s">
        <v>1171</v>
      </c>
      <c r="K117" s="401"/>
      <c r="L117" s="397"/>
      <c r="M117" s="398"/>
      <c r="N117" s="398"/>
      <c r="O117" s="398"/>
      <c r="P117" s="398"/>
      <c r="Q117" s="398"/>
      <c r="R117" s="398"/>
      <c r="S117" s="398"/>
      <c r="T117" s="398"/>
      <c r="V117" s="417"/>
      <c r="W117" s="398"/>
      <c r="X117" s="398"/>
      <c r="Y117" s="398"/>
      <c r="Z117" s="398"/>
      <c r="AA117" s="398"/>
      <c r="AB117" s="398"/>
      <c r="AC117" s="398"/>
      <c r="AD117" s="398"/>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row>
    <row r="118" spans="1:65" s="402" customFormat="1" x14ac:dyDescent="0.25">
      <c r="A118" s="437" t="s">
        <v>1172</v>
      </c>
      <c r="K118" s="401"/>
      <c r="L118" s="397"/>
      <c r="M118" s="398"/>
      <c r="N118" s="398"/>
      <c r="O118" s="398"/>
      <c r="P118" s="398"/>
      <c r="Q118" s="398"/>
      <c r="R118" s="398"/>
      <c r="S118" s="398"/>
      <c r="T118" s="398"/>
      <c r="V118" s="417"/>
      <c r="W118" s="398"/>
      <c r="X118" s="398"/>
      <c r="Y118" s="398"/>
      <c r="Z118" s="398"/>
      <c r="AA118" s="398"/>
      <c r="AB118" s="398"/>
      <c r="AC118" s="398"/>
      <c r="AD118" s="398"/>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row>
    <row r="119" spans="1:65" s="402" customFormat="1" x14ac:dyDescent="0.25">
      <c r="A119" s="437" t="s">
        <v>1173</v>
      </c>
      <c r="K119" s="401"/>
      <c r="L119" s="397"/>
      <c r="M119" s="398"/>
      <c r="N119" s="398"/>
      <c r="O119" s="398"/>
      <c r="P119" s="398"/>
      <c r="Q119" s="398"/>
      <c r="R119" s="398"/>
      <c r="S119" s="398"/>
      <c r="T119" s="398"/>
      <c r="V119" s="417"/>
      <c r="W119" s="398"/>
      <c r="X119" s="398"/>
      <c r="Y119" s="398"/>
      <c r="Z119" s="398"/>
      <c r="AA119" s="398"/>
      <c r="AB119" s="398"/>
      <c r="AC119" s="398"/>
      <c r="AD119" s="398"/>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row>
    <row r="120" spans="1:65" s="402" customFormat="1" x14ac:dyDescent="0.25">
      <c r="A120" s="437" t="s">
        <v>1174</v>
      </c>
      <c r="K120" s="401"/>
      <c r="L120" s="397"/>
      <c r="M120" s="398"/>
      <c r="N120" s="398"/>
      <c r="O120" s="398"/>
      <c r="P120" s="398"/>
      <c r="Q120" s="398"/>
      <c r="R120" s="398"/>
      <c r="S120" s="398"/>
      <c r="T120" s="398"/>
      <c r="V120" s="417"/>
      <c r="W120" s="398"/>
      <c r="X120" s="398"/>
      <c r="Y120" s="398"/>
      <c r="Z120" s="398"/>
      <c r="AA120" s="398"/>
      <c r="AB120" s="398"/>
      <c r="AC120" s="398"/>
      <c r="AD120" s="398"/>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row>
    <row r="121" spans="1:65" s="402" customFormat="1" x14ac:dyDescent="0.25">
      <c r="A121" s="437" t="s">
        <v>1175</v>
      </c>
      <c r="K121" s="401"/>
      <c r="L121" s="397"/>
      <c r="M121" s="398"/>
      <c r="N121" s="398"/>
      <c r="O121" s="398"/>
      <c r="P121" s="398"/>
      <c r="Q121" s="398"/>
      <c r="R121" s="398"/>
      <c r="S121" s="398"/>
      <c r="T121" s="398"/>
      <c r="V121" s="417"/>
      <c r="W121" s="398"/>
      <c r="X121" s="398"/>
      <c r="Y121" s="398"/>
      <c r="Z121" s="398"/>
      <c r="AA121" s="398"/>
      <c r="AB121" s="398"/>
      <c r="AC121" s="398"/>
      <c r="AD121" s="398"/>
      <c r="AE121" s="417"/>
      <c r="AF121" s="417"/>
      <c r="AG121" s="417"/>
      <c r="AH121" s="417"/>
      <c r="AI121" s="417"/>
      <c r="AJ121" s="417"/>
      <c r="AK121" s="417"/>
      <c r="AL121" s="417"/>
      <c r="AM121" s="417"/>
      <c r="AN121" s="417"/>
      <c r="AO121" s="417"/>
      <c r="AP121" s="417"/>
      <c r="AQ121" s="417"/>
      <c r="AR121" s="417"/>
      <c r="AS121" s="417"/>
      <c r="AT121" s="417"/>
      <c r="AU121" s="417"/>
      <c r="AV121" s="417"/>
      <c r="AW121" s="417"/>
      <c r="AX121" s="417"/>
      <c r="AY121" s="417"/>
      <c r="AZ121" s="417"/>
      <c r="BA121" s="417"/>
      <c r="BB121" s="417"/>
      <c r="BC121" s="417"/>
      <c r="BD121" s="417"/>
      <c r="BE121" s="417"/>
      <c r="BF121" s="417"/>
      <c r="BG121" s="417"/>
      <c r="BH121" s="417"/>
      <c r="BI121" s="417"/>
      <c r="BJ121" s="417"/>
      <c r="BK121" s="417"/>
      <c r="BL121" s="417"/>
      <c r="BM121" s="417"/>
    </row>
    <row r="122" spans="1:65" s="402" customFormat="1" x14ac:dyDescent="0.25">
      <c r="A122" s="437" t="s">
        <v>1176</v>
      </c>
      <c r="K122" s="401"/>
      <c r="L122" s="397"/>
      <c r="M122" s="398"/>
      <c r="N122" s="398"/>
      <c r="O122" s="398"/>
      <c r="P122" s="398"/>
      <c r="Q122" s="398"/>
      <c r="R122" s="398"/>
      <c r="S122" s="398"/>
      <c r="T122" s="398"/>
      <c r="V122" s="417"/>
      <c r="W122" s="398"/>
      <c r="X122" s="398"/>
      <c r="Y122" s="398"/>
      <c r="Z122" s="398"/>
      <c r="AA122" s="398"/>
      <c r="AB122" s="398"/>
      <c r="AC122" s="398"/>
      <c r="AD122" s="398"/>
      <c r="AE122" s="417"/>
      <c r="AF122" s="417"/>
      <c r="AG122" s="417"/>
      <c r="AH122" s="417"/>
      <c r="AI122" s="417"/>
      <c r="AJ122" s="417"/>
      <c r="AK122" s="417"/>
      <c r="AL122" s="417"/>
      <c r="AM122" s="417"/>
      <c r="AN122" s="417"/>
      <c r="AO122" s="417"/>
      <c r="AP122" s="417"/>
      <c r="AQ122" s="417"/>
      <c r="AR122" s="417"/>
      <c r="AS122" s="417"/>
      <c r="AT122" s="417"/>
      <c r="AU122" s="417"/>
      <c r="AV122" s="417"/>
      <c r="AW122" s="417"/>
      <c r="AX122" s="417"/>
      <c r="AY122" s="417"/>
      <c r="AZ122" s="417"/>
      <c r="BA122" s="417"/>
      <c r="BB122" s="417"/>
      <c r="BC122" s="417"/>
      <c r="BD122" s="417"/>
      <c r="BE122" s="417"/>
      <c r="BF122" s="417"/>
      <c r="BG122" s="417"/>
      <c r="BH122" s="417"/>
      <c r="BI122" s="417"/>
      <c r="BJ122" s="417"/>
      <c r="BK122" s="417"/>
      <c r="BL122" s="417"/>
      <c r="BM122" s="417"/>
    </row>
    <row r="123" spans="1:65" s="402" customFormat="1" x14ac:dyDescent="0.25">
      <c r="A123" s="437" t="s">
        <v>1177</v>
      </c>
      <c r="K123" s="401"/>
      <c r="L123" s="397"/>
      <c r="M123" s="398"/>
      <c r="N123" s="398"/>
      <c r="O123" s="398"/>
      <c r="P123" s="398"/>
      <c r="Q123" s="398"/>
      <c r="R123" s="398"/>
      <c r="S123" s="398"/>
      <c r="T123" s="398"/>
      <c r="V123" s="417"/>
      <c r="W123" s="398"/>
      <c r="X123" s="398"/>
      <c r="Y123" s="398"/>
      <c r="Z123" s="398"/>
      <c r="AA123" s="398"/>
      <c r="AB123" s="398"/>
      <c r="AC123" s="398"/>
      <c r="AD123" s="398"/>
      <c r="AE123" s="417"/>
      <c r="AF123" s="417"/>
      <c r="AG123" s="417"/>
      <c r="AH123" s="417"/>
      <c r="AI123" s="417"/>
      <c r="AJ123" s="417"/>
      <c r="AK123" s="417"/>
      <c r="AL123" s="417"/>
      <c r="AM123" s="417"/>
      <c r="AN123" s="417"/>
      <c r="AO123" s="417"/>
      <c r="AP123" s="417"/>
      <c r="AQ123" s="417"/>
      <c r="AR123" s="417"/>
      <c r="AS123" s="417"/>
      <c r="AT123" s="417"/>
      <c r="AU123" s="417"/>
      <c r="AV123" s="417"/>
      <c r="AW123" s="417"/>
      <c r="AX123" s="417"/>
      <c r="AY123" s="417"/>
      <c r="AZ123" s="417"/>
      <c r="BA123" s="417"/>
      <c r="BB123" s="417"/>
      <c r="BC123" s="417"/>
      <c r="BD123" s="417"/>
      <c r="BE123" s="417"/>
      <c r="BF123" s="417"/>
      <c r="BG123" s="417"/>
      <c r="BH123" s="417"/>
      <c r="BI123" s="417"/>
      <c r="BJ123" s="417"/>
      <c r="BK123" s="417"/>
      <c r="BL123" s="417"/>
      <c r="BM123" s="417"/>
    </row>
    <row r="124" spans="1:65" s="402" customFormat="1" x14ac:dyDescent="0.25">
      <c r="A124" s="437" t="s">
        <v>1178</v>
      </c>
      <c r="K124" s="401"/>
      <c r="L124" s="397"/>
      <c r="M124" s="398"/>
      <c r="N124" s="398"/>
      <c r="O124" s="398"/>
      <c r="P124" s="398"/>
      <c r="Q124" s="398"/>
      <c r="R124" s="398"/>
      <c r="S124" s="398"/>
      <c r="T124" s="398"/>
      <c r="V124" s="417"/>
      <c r="W124" s="398"/>
      <c r="X124" s="398"/>
      <c r="Y124" s="398"/>
      <c r="Z124" s="398"/>
      <c r="AA124" s="398"/>
      <c r="AB124" s="398"/>
      <c r="AC124" s="398"/>
      <c r="AD124" s="398"/>
      <c r="AE124" s="417"/>
      <c r="AF124" s="417"/>
      <c r="AG124" s="417"/>
      <c r="AH124" s="417"/>
      <c r="AI124" s="417"/>
      <c r="AJ124" s="417"/>
      <c r="AK124" s="417"/>
      <c r="AL124" s="417"/>
      <c r="AM124" s="417"/>
      <c r="AN124" s="417"/>
      <c r="AO124" s="417"/>
      <c r="AP124" s="417"/>
      <c r="AQ124" s="417"/>
      <c r="AR124" s="417"/>
      <c r="AS124" s="417"/>
      <c r="AT124" s="417"/>
      <c r="AU124" s="417"/>
      <c r="AV124" s="417"/>
      <c r="AW124" s="417"/>
      <c r="AX124" s="417"/>
      <c r="AY124" s="417"/>
      <c r="AZ124" s="417"/>
      <c r="BA124" s="417"/>
      <c r="BB124" s="417"/>
      <c r="BC124" s="417"/>
      <c r="BD124" s="417"/>
      <c r="BE124" s="417"/>
      <c r="BF124" s="417"/>
      <c r="BG124" s="417"/>
      <c r="BH124" s="417"/>
      <c r="BI124" s="417"/>
      <c r="BJ124" s="417"/>
      <c r="BK124" s="417"/>
      <c r="BL124" s="417"/>
      <c r="BM124" s="417"/>
    </row>
    <row r="125" spans="1:65" s="402" customFormat="1" x14ac:dyDescent="0.25">
      <c r="A125" s="437" t="s">
        <v>1179</v>
      </c>
      <c r="K125" s="401"/>
      <c r="L125" s="397"/>
      <c r="M125" s="398"/>
      <c r="N125" s="398"/>
      <c r="O125" s="398"/>
      <c r="P125" s="398"/>
      <c r="Q125" s="398"/>
      <c r="R125" s="398"/>
      <c r="S125" s="398"/>
      <c r="T125" s="398"/>
      <c r="V125" s="417"/>
      <c r="W125" s="398"/>
      <c r="X125" s="398"/>
      <c r="Y125" s="398"/>
      <c r="Z125" s="398"/>
      <c r="AA125" s="398"/>
      <c r="AB125" s="398"/>
      <c r="AC125" s="398"/>
      <c r="AD125" s="398"/>
      <c r="AE125" s="417"/>
      <c r="AF125" s="417"/>
      <c r="AG125" s="417"/>
      <c r="AH125" s="417"/>
      <c r="AI125" s="417"/>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row>
    <row r="126" spans="1:65" s="402" customFormat="1" x14ac:dyDescent="0.25">
      <c r="A126" s="437" t="s">
        <v>1180</v>
      </c>
      <c r="K126" s="401"/>
      <c r="L126" s="397"/>
      <c r="M126" s="398"/>
      <c r="N126" s="398"/>
      <c r="O126" s="398"/>
      <c r="P126" s="398"/>
      <c r="Q126" s="398"/>
      <c r="R126" s="398"/>
      <c r="S126" s="398"/>
      <c r="T126" s="398"/>
      <c r="V126" s="417"/>
      <c r="W126" s="398"/>
      <c r="X126" s="398"/>
      <c r="Y126" s="398"/>
      <c r="Z126" s="398"/>
      <c r="AA126" s="398"/>
      <c r="AB126" s="398"/>
      <c r="AC126" s="398"/>
      <c r="AD126" s="398"/>
      <c r="AE126" s="417"/>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17"/>
      <c r="BM126" s="417"/>
    </row>
    <row r="127" spans="1:65" s="402" customFormat="1" x14ac:dyDescent="0.25">
      <c r="A127" s="437" t="s">
        <v>1181</v>
      </c>
      <c r="K127" s="401"/>
      <c r="L127" s="397"/>
      <c r="M127" s="398"/>
      <c r="N127" s="398"/>
      <c r="O127" s="398"/>
      <c r="P127" s="398"/>
      <c r="Q127" s="398"/>
      <c r="R127" s="398"/>
      <c r="S127" s="398"/>
      <c r="T127" s="398"/>
      <c r="V127" s="417"/>
      <c r="W127" s="398"/>
      <c r="X127" s="398"/>
      <c r="Y127" s="398"/>
      <c r="Z127" s="398"/>
      <c r="AA127" s="398"/>
      <c r="AB127" s="398"/>
      <c r="AC127" s="398"/>
      <c r="AD127" s="398"/>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17"/>
      <c r="BE127" s="417"/>
      <c r="BF127" s="417"/>
      <c r="BG127" s="417"/>
      <c r="BH127" s="417"/>
      <c r="BI127" s="417"/>
      <c r="BJ127" s="417"/>
      <c r="BK127" s="417"/>
      <c r="BL127" s="417"/>
      <c r="BM127" s="417"/>
    </row>
    <row r="128" spans="1:65" s="402" customFormat="1" x14ac:dyDescent="0.25">
      <c r="A128" s="437" t="s">
        <v>1182</v>
      </c>
      <c r="K128" s="401"/>
      <c r="L128" s="397"/>
      <c r="M128" s="398"/>
      <c r="N128" s="398"/>
      <c r="O128" s="398"/>
      <c r="P128" s="398"/>
      <c r="Q128" s="398"/>
      <c r="R128" s="398"/>
      <c r="S128" s="398"/>
      <c r="T128" s="398"/>
      <c r="V128" s="417"/>
      <c r="W128" s="398"/>
      <c r="X128" s="398"/>
      <c r="Y128" s="398"/>
      <c r="Z128" s="398"/>
      <c r="AA128" s="398"/>
      <c r="AB128" s="398"/>
      <c r="AC128" s="398"/>
      <c r="AD128" s="398"/>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17"/>
      <c r="BE128" s="417"/>
      <c r="BF128" s="417"/>
      <c r="BG128" s="417"/>
      <c r="BH128" s="417"/>
      <c r="BI128" s="417"/>
      <c r="BJ128" s="417"/>
      <c r="BK128" s="417"/>
      <c r="BL128" s="417"/>
      <c r="BM128" s="417"/>
    </row>
    <row r="129" spans="1:65" s="402" customFormat="1" x14ac:dyDescent="0.25">
      <c r="A129" s="437" t="s">
        <v>1183</v>
      </c>
      <c r="K129" s="401"/>
      <c r="L129" s="397"/>
      <c r="M129" s="398"/>
      <c r="N129" s="398"/>
      <c r="O129" s="398"/>
      <c r="P129" s="398"/>
      <c r="Q129" s="398"/>
      <c r="R129" s="398"/>
      <c r="S129" s="398"/>
      <c r="T129" s="398"/>
      <c r="V129" s="417"/>
      <c r="W129" s="398"/>
      <c r="X129" s="398"/>
      <c r="Y129" s="398"/>
      <c r="Z129" s="398"/>
      <c r="AA129" s="398"/>
      <c r="AB129" s="398"/>
      <c r="AC129" s="398"/>
      <c r="AD129" s="398"/>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row>
    <row r="130" spans="1:65" s="402" customFormat="1" x14ac:dyDescent="0.25">
      <c r="A130" s="437" t="s">
        <v>1184</v>
      </c>
      <c r="K130" s="401"/>
      <c r="L130" s="397"/>
      <c r="M130" s="398"/>
      <c r="N130" s="398"/>
      <c r="O130" s="398"/>
      <c r="P130" s="398"/>
      <c r="Q130" s="398"/>
      <c r="R130" s="398"/>
      <c r="S130" s="398"/>
      <c r="T130" s="398"/>
      <c r="V130" s="417"/>
      <c r="W130" s="398"/>
      <c r="X130" s="398"/>
      <c r="Y130" s="398"/>
      <c r="Z130" s="398"/>
      <c r="AA130" s="398"/>
      <c r="AB130" s="398"/>
      <c r="AC130" s="398"/>
      <c r="AD130" s="398"/>
      <c r="AE130" s="417"/>
      <c r="AF130" s="417"/>
      <c r="AG130" s="417"/>
      <c r="AH130" s="417"/>
      <c r="AI130" s="417"/>
      <c r="AJ130" s="417"/>
      <c r="AK130" s="417"/>
      <c r="AL130" s="417"/>
      <c r="AM130" s="417"/>
      <c r="AN130" s="417"/>
      <c r="AO130" s="417"/>
      <c r="AP130" s="417"/>
      <c r="AQ130" s="417"/>
      <c r="AR130" s="417"/>
      <c r="AS130" s="417"/>
      <c r="AT130" s="417"/>
      <c r="AU130" s="417"/>
      <c r="AV130" s="417"/>
      <c r="AW130" s="417"/>
      <c r="AX130" s="417"/>
      <c r="AY130" s="417"/>
      <c r="AZ130" s="417"/>
      <c r="BA130" s="417"/>
      <c r="BB130" s="417"/>
      <c r="BC130" s="417"/>
      <c r="BD130" s="417"/>
      <c r="BE130" s="417"/>
      <c r="BF130" s="417"/>
      <c r="BG130" s="417"/>
      <c r="BH130" s="417"/>
      <c r="BI130" s="417"/>
      <c r="BJ130" s="417"/>
      <c r="BK130" s="417"/>
      <c r="BL130" s="417"/>
      <c r="BM130" s="417"/>
    </row>
    <row r="131" spans="1:65" s="402" customFormat="1" x14ac:dyDescent="0.25">
      <c r="A131" s="437" t="s">
        <v>1185</v>
      </c>
      <c r="K131" s="401"/>
      <c r="L131" s="397"/>
      <c r="M131" s="398"/>
      <c r="N131" s="398"/>
      <c r="O131" s="398"/>
      <c r="P131" s="398"/>
      <c r="Q131" s="398"/>
      <c r="R131" s="398"/>
      <c r="S131" s="398"/>
      <c r="T131" s="398"/>
      <c r="V131" s="417"/>
      <c r="W131" s="398"/>
      <c r="X131" s="398"/>
      <c r="Y131" s="398"/>
      <c r="Z131" s="398"/>
      <c r="AA131" s="398"/>
      <c r="AB131" s="398"/>
      <c r="AC131" s="398"/>
      <c r="AD131" s="398"/>
      <c r="AE131" s="417"/>
      <c r="AF131" s="417"/>
      <c r="AG131" s="417"/>
      <c r="AH131" s="417"/>
      <c r="AI131" s="417"/>
      <c r="AJ131" s="417"/>
      <c r="AK131" s="417"/>
      <c r="AL131" s="417"/>
      <c r="AM131" s="417"/>
      <c r="AN131" s="417"/>
      <c r="AO131" s="417"/>
      <c r="AP131" s="417"/>
      <c r="AQ131" s="417"/>
      <c r="AR131" s="417"/>
      <c r="AS131" s="417"/>
      <c r="AT131" s="417"/>
      <c r="AU131" s="417"/>
      <c r="AV131" s="417"/>
      <c r="AW131" s="417"/>
      <c r="AX131" s="417"/>
      <c r="AY131" s="417"/>
      <c r="AZ131" s="417"/>
      <c r="BA131" s="417"/>
      <c r="BB131" s="417"/>
      <c r="BC131" s="417"/>
      <c r="BD131" s="417"/>
      <c r="BE131" s="417"/>
      <c r="BF131" s="417"/>
      <c r="BG131" s="417"/>
      <c r="BH131" s="417"/>
      <c r="BI131" s="417"/>
      <c r="BJ131" s="417"/>
      <c r="BK131" s="417"/>
      <c r="BL131" s="417"/>
      <c r="BM131" s="417"/>
    </row>
    <row r="132" spans="1:65" s="402" customFormat="1" x14ac:dyDescent="0.25">
      <c r="A132" s="437" t="s">
        <v>1186</v>
      </c>
      <c r="K132" s="401"/>
      <c r="L132" s="397"/>
      <c r="M132" s="398"/>
      <c r="N132" s="398"/>
      <c r="O132" s="398"/>
      <c r="P132" s="398"/>
      <c r="Q132" s="398"/>
      <c r="R132" s="398"/>
      <c r="S132" s="398"/>
      <c r="T132" s="398"/>
      <c r="V132" s="417"/>
      <c r="W132" s="398"/>
      <c r="X132" s="398"/>
      <c r="Y132" s="398"/>
      <c r="Z132" s="398"/>
      <c r="AA132" s="398"/>
      <c r="AB132" s="398"/>
      <c r="AC132" s="398"/>
      <c r="AD132" s="398"/>
      <c r="AE132" s="417"/>
      <c r="AF132" s="417"/>
      <c r="AG132" s="417"/>
      <c r="AH132" s="417"/>
      <c r="AI132" s="417"/>
      <c r="AJ132" s="417"/>
      <c r="AK132" s="417"/>
      <c r="AL132" s="417"/>
      <c r="AM132" s="417"/>
      <c r="AN132" s="417"/>
      <c r="AO132" s="417"/>
      <c r="AP132" s="417"/>
      <c r="AQ132" s="417"/>
      <c r="AR132" s="417"/>
      <c r="AS132" s="417"/>
      <c r="AT132" s="417"/>
      <c r="AU132" s="417"/>
      <c r="AV132" s="417"/>
      <c r="AW132" s="417"/>
      <c r="AX132" s="417"/>
      <c r="AY132" s="417"/>
      <c r="AZ132" s="417"/>
      <c r="BA132" s="417"/>
      <c r="BB132" s="417"/>
      <c r="BC132" s="417"/>
      <c r="BD132" s="417"/>
      <c r="BE132" s="417"/>
      <c r="BF132" s="417"/>
      <c r="BG132" s="417"/>
      <c r="BH132" s="417"/>
      <c r="BI132" s="417"/>
      <c r="BJ132" s="417"/>
      <c r="BK132" s="417"/>
      <c r="BL132" s="417"/>
      <c r="BM132" s="417"/>
    </row>
    <row r="133" spans="1:65" s="402" customFormat="1" x14ac:dyDescent="0.25">
      <c r="A133" s="437" t="s">
        <v>1187</v>
      </c>
      <c r="K133" s="401"/>
      <c r="L133" s="397"/>
      <c r="M133" s="398"/>
      <c r="N133" s="398"/>
      <c r="O133" s="398"/>
      <c r="P133" s="398"/>
      <c r="Q133" s="398"/>
      <c r="R133" s="398"/>
      <c r="S133" s="398"/>
      <c r="T133" s="398"/>
      <c r="V133" s="417"/>
      <c r="W133" s="398"/>
      <c r="X133" s="398"/>
      <c r="Y133" s="398"/>
      <c r="Z133" s="398"/>
      <c r="AA133" s="398"/>
      <c r="AB133" s="398"/>
      <c r="AC133" s="398"/>
      <c r="AD133" s="398"/>
      <c r="AE133" s="417"/>
      <c r="AF133" s="417"/>
      <c r="AG133" s="417"/>
      <c r="AH133" s="417"/>
      <c r="AI133" s="417"/>
      <c r="AJ133" s="417"/>
      <c r="AK133" s="417"/>
      <c r="AL133" s="417"/>
      <c r="AM133" s="417"/>
      <c r="AN133" s="417"/>
      <c r="AO133" s="417"/>
      <c r="AP133" s="417"/>
      <c r="AQ133" s="417"/>
      <c r="AR133" s="417"/>
      <c r="AS133" s="417"/>
      <c r="AT133" s="417"/>
      <c r="AU133" s="417"/>
      <c r="AV133" s="417"/>
      <c r="AW133" s="417"/>
      <c r="AX133" s="417"/>
      <c r="AY133" s="417"/>
      <c r="AZ133" s="417"/>
      <c r="BA133" s="417"/>
      <c r="BB133" s="417"/>
      <c r="BC133" s="417"/>
      <c r="BD133" s="417"/>
      <c r="BE133" s="417"/>
      <c r="BF133" s="417"/>
      <c r="BG133" s="417"/>
      <c r="BH133" s="417"/>
      <c r="BI133" s="417"/>
      <c r="BJ133" s="417"/>
      <c r="BK133" s="417"/>
      <c r="BL133" s="417"/>
      <c r="BM133" s="417"/>
    </row>
    <row r="134" spans="1:65" s="402" customFormat="1" x14ac:dyDescent="0.25">
      <c r="K134" s="401"/>
      <c r="L134" s="397"/>
      <c r="M134" s="398"/>
      <c r="N134" s="398"/>
      <c r="O134" s="398"/>
      <c r="P134" s="398"/>
      <c r="Q134" s="398"/>
      <c r="R134" s="398"/>
      <c r="S134" s="398"/>
      <c r="T134" s="398"/>
      <c r="V134" s="417"/>
      <c r="W134" s="398"/>
      <c r="X134" s="398"/>
      <c r="Y134" s="398"/>
      <c r="Z134" s="398"/>
      <c r="AA134" s="398"/>
      <c r="AB134" s="398"/>
      <c r="AC134" s="398"/>
      <c r="AD134" s="398"/>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17"/>
      <c r="BC134" s="417"/>
      <c r="BD134" s="417"/>
      <c r="BE134" s="417"/>
      <c r="BF134" s="417"/>
      <c r="BG134" s="417"/>
      <c r="BH134" s="417"/>
      <c r="BI134" s="417"/>
      <c r="BJ134" s="417"/>
      <c r="BK134" s="417"/>
      <c r="BL134" s="417"/>
      <c r="BM134" s="417"/>
    </row>
    <row r="135" spans="1:65" s="402" customFormat="1" x14ac:dyDescent="0.25">
      <c r="K135" s="401"/>
      <c r="L135" s="397"/>
      <c r="M135" s="398"/>
      <c r="N135" s="398"/>
      <c r="O135" s="398"/>
      <c r="P135" s="398"/>
      <c r="Q135" s="398"/>
      <c r="R135" s="398"/>
      <c r="S135" s="398"/>
      <c r="T135" s="398"/>
      <c r="V135" s="417"/>
      <c r="W135" s="398"/>
      <c r="X135" s="398"/>
      <c r="Y135" s="398"/>
      <c r="Z135" s="398"/>
      <c r="AA135" s="398"/>
      <c r="AB135" s="398"/>
      <c r="AC135" s="398"/>
      <c r="AD135" s="398"/>
      <c r="AE135" s="417"/>
      <c r="AF135" s="417"/>
      <c r="AG135" s="417"/>
      <c r="AH135" s="417"/>
      <c r="AI135" s="417"/>
      <c r="AJ135" s="417"/>
      <c r="AK135" s="417"/>
      <c r="AL135" s="417"/>
      <c r="AM135" s="417"/>
      <c r="AN135" s="417"/>
      <c r="AO135" s="417"/>
      <c r="AP135" s="417"/>
      <c r="AQ135" s="417"/>
      <c r="AR135" s="417"/>
      <c r="AS135" s="417"/>
      <c r="AT135" s="417"/>
      <c r="AU135" s="417"/>
      <c r="AV135" s="417"/>
      <c r="AW135" s="417"/>
      <c r="AX135" s="417"/>
      <c r="AY135" s="417"/>
      <c r="AZ135" s="417"/>
      <c r="BA135" s="417"/>
      <c r="BB135" s="417"/>
      <c r="BC135" s="417"/>
      <c r="BD135" s="417"/>
      <c r="BE135" s="417"/>
      <c r="BF135" s="417"/>
      <c r="BG135" s="417"/>
      <c r="BH135" s="417"/>
      <c r="BI135" s="417"/>
      <c r="BJ135" s="417"/>
      <c r="BK135" s="417"/>
      <c r="BL135" s="417"/>
      <c r="BM135" s="417"/>
    </row>
    <row r="136" spans="1:65" s="402" customFormat="1" x14ac:dyDescent="0.25">
      <c r="K136" s="401"/>
      <c r="L136" s="397"/>
      <c r="M136" s="398"/>
      <c r="N136" s="398"/>
      <c r="O136" s="398"/>
      <c r="P136" s="398"/>
      <c r="Q136" s="398"/>
      <c r="R136" s="398"/>
      <c r="S136" s="398"/>
      <c r="T136" s="398"/>
      <c r="V136" s="417"/>
      <c r="W136" s="398"/>
      <c r="X136" s="398"/>
      <c r="Y136" s="398"/>
      <c r="Z136" s="398"/>
      <c r="AA136" s="398"/>
      <c r="AB136" s="398"/>
      <c r="AC136" s="398"/>
      <c r="AD136" s="398"/>
      <c r="AE136" s="417"/>
      <c r="AF136" s="417"/>
      <c r="AG136" s="417"/>
      <c r="AH136" s="417"/>
      <c r="AI136" s="417"/>
      <c r="AJ136" s="417"/>
      <c r="AK136" s="417"/>
      <c r="AL136" s="417"/>
      <c r="AM136" s="417"/>
      <c r="AN136" s="417"/>
      <c r="AO136" s="417"/>
      <c r="AP136" s="417"/>
      <c r="AQ136" s="417"/>
      <c r="AR136" s="417"/>
      <c r="AS136" s="417"/>
      <c r="AT136" s="417"/>
      <c r="AU136" s="417"/>
      <c r="AV136" s="417"/>
      <c r="AW136" s="417"/>
      <c r="AX136" s="417"/>
      <c r="AY136" s="417"/>
      <c r="AZ136" s="417"/>
      <c r="BA136" s="417"/>
      <c r="BB136" s="417"/>
      <c r="BC136" s="417"/>
      <c r="BD136" s="417"/>
      <c r="BE136" s="417"/>
      <c r="BF136" s="417"/>
      <c r="BG136" s="417"/>
      <c r="BH136" s="417"/>
      <c r="BI136" s="417"/>
      <c r="BJ136" s="417"/>
      <c r="BK136" s="417"/>
      <c r="BL136" s="417"/>
      <c r="BM136" s="417"/>
    </row>
    <row r="137" spans="1:65" s="402" customFormat="1" x14ac:dyDescent="0.25">
      <c r="K137" s="401"/>
      <c r="L137" s="397"/>
      <c r="M137" s="398"/>
      <c r="N137" s="398"/>
      <c r="O137" s="398"/>
      <c r="P137" s="398"/>
      <c r="Q137" s="398"/>
      <c r="R137" s="398"/>
      <c r="S137" s="398"/>
      <c r="T137" s="398"/>
      <c r="V137" s="417"/>
      <c r="W137" s="398"/>
      <c r="X137" s="398"/>
      <c r="Y137" s="398"/>
      <c r="Z137" s="398"/>
      <c r="AA137" s="398"/>
      <c r="AB137" s="398"/>
      <c r="AC137" s="398"/>
      <c r="AD137" s="398"/>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row>
    <row r="138" spans="1:65" s="402" customFormat="1" x14ac:dyDescent="0.25">
      <c r="K138" s="401"/>
      <c r="L138" s="397"/>
      <c r="M138" s="398"/>
      <c r="N138" s="398"/>
      <c r="O138" s="398"/>
      <c r="P138" s="398"/>
      <c r="Q138" s="398"/>
      <c r="R138" s="398"/>
      <c r="S138" s="398"/>
      <c r="T138" s="398"/>
      <c r="V138" s="417"/>
      <c r="W138" s="398"/>
      <c r="X138" s="398"/>
      <c r="Y138" s="398"/>
      <c r="Z138" s="398"/>
      <c r="AA138" s="398"/>
      <c r="AB138" s="398"/>
      <c r="AC138" s="398"/>
      <c r="AD138" s="398"/>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row>
    <row r="139" spans="1:65" s="402" customFormat="1" x14ac:dyDescent="0.25">
      <c r="K139" s="401"/>
      <c r="L139" s="397"/>
      <c r="M139" s="398"/>
      <c r="N139" s="398"/>
      <c r="O139" s="398"/>
      <c r="P139" s="398"/>
      <c r="Q139" s="398"/>
      <c r="R139" s="398"/>
      <c r="S139" s="398"/>
      <c r="T139" s="398"/>
      <c r="V139" s="417"/>
      <c r="W139" s="398"/>
      <c r="X139" s="398"/>
      <c r="Y139" s="398"/>
      <c r="Z139" s="398"/>
      <c r="AA139" s="398"/>
      <c r="AB139" s="398"/>
      <c r="AC139" s="398"/>
      <c r="AD139" s="398"/>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17"/>
      <c r="BH139" s="417"/>
      <c r="BI139" s="417"/>
      <c r="BJ139" s="417"/>
      <c r="BK139" s="417"/>
      <c r="BL139" s="417"/>
      <c r="BM139" s="417"/>
    </row>
    <row r="140" spans="1:65" s="402" customFormat="1" x14ac:dyDescent="0.25">
      <c r="K140" s="401"/>
      <c r="L140" s="397"/>
      <c r="M140" s="398"/>
      <c r="N140" s="398"/>
      <c r="O140" s="398"/>
      <c r="P140" s="398"/>
      <c r="Q140" s="398"/>
      <c r="R140" s="398"/>
      <c r="S140" s="398"/>
      <c r="T140" s="398"/>
      <c r="V140" s="417"/>
      <c r="W140" s="398"/>
      <c r="X140" s="398"/>
      <c r="Y140" s="398"/>
      <c r="Z140" s="398"/>
      <c r="AA140" s="398"/>
      <c r="AB140" s="398"/>
      <c r="AC140" s="398"/>
      <c r="AD140" s="398"/>
      <c r="AE140" s="417"/>
      <c r="AF140" s="417"/>
      <c r="AG140" s="417"/>
      <c r="AH140" s="417"/>
      <c r="AI140" s="417"/>
      <c r="AJ140" s="417"/>
      <c r="AK140" s="417"/>
      <c r="AL140" s="417"/>
      <c r="AM140" s="417"/>
      <c r="AN140" s="417"/>
      <c r="AO140" s="417"/>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row>
    <row r="141" spans="1:65" s="402" customFormat="1" x14ac:dyDescent="0.25">
      <c r="K141" s="401"/>
      <c r="L141" s="397"/>
      <c r="M141" s="398"/>
      <c r="N141" s="398"/>
      <c r="O141" s="398"/>
      <c r="P141" s="398"/>
      <c r="Q141" s="398"/>
      <c r="R141" s="398"/>
      <c r="S141" s="398"/>
      <c r="T141" s="398"/>
      <c r="V141" s="417"/>
      <c r="W141" s="398"/>
      <c r="X141" s="398"/>
      <c r="Y141" s="398"/>
      <c r="Z141" s="398"/>
      <c r="AA141" s="398"/>
      <c r="AB141" s="398"/>
      <c r="AC141" s="398"/>
      <c r="AD141" s="398"/>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row>
    <row r="142" spans="1:65" s="402" customFormat="1" x14ac:dyDescent="0.25">
      <c r="K142" s="401"/>
      <c r="L142" s="397"/>
      <c r="M142" s="398"/>
      <c r="N142" s="398"/>
      <c r="O142" s="398"/>
      <c r="P142" s="398"/>
      <c r="Q142" s="398"/>
      <c r="R142" s="398"/>
      <c r="S142" s="398"/>
      <c r="T142" s="398"/>
      <c r="V142" s="417"/>
      <c r="W142" s="398"/>
      <c r="X142" s="398"/>
      <c r="Y142" s="398"/>
      <c r="Z142" s="398"/>
      <c r="AA142" s="398"/>
      <c r="AB142" s="398"/>
      <c r="AC142" s="398"/>
      <c r="AD142" s="398"/>
      <c r="AE142" s="417"/>
      <c r="AF142" s="417"/>
      <c r="AG142" s="417"/>
      <c r="AH142" s="417"/>
      <c r="AI142" s="417"/>
      <c r="AJ142" s="417"/>
      <c r="AK142" s="417"/>
      <c r="AL142" s="417"/>
      <c r="AM142" s="417"/>
      <c r="AN142" s="417"/>
      <c r="AO142" s="417"/>
      <c r="AP142" s="417"/>
      <c r="AQ142" s="417"/>
      <c r="AR142" s="417"/>
      <c r="AS142" s="417"/>
      <c r="AT142" s="417"/>
      <c r="AU142" s="417"/>
      <c r="AV142" s="417"/>
      <c r="AW142" s="417"/>
      <c r="AX142" s="417"/>
      <c r="AY142" s="417"/>
      <c r="AZ142" s="417"/>
      <c r="BA142" s="417"/>
      <c r="BB142" s="417"/>
      <c r="BC142" s="417"/>
      <c r="BD142" s="417"/>
      <c r="BE142" s="417"/>
      <c r="BF142" s="417"/>
      <c r="BG142" s="417"/>
      <c r="BH142" s="417"/>
      <c r="BI142" s="417"/>
      <c r="BJ142" s="417"/>
      <c r="BK142" s="417"/>
      <c r="BL142" s="417"/>
      <c r="BM142" s="417"/>
    </row>
    <row r="143" spans="1:65" s="402" customFormat="1" x14ac:dyDescent="0.25">
      <c r="K143" s="401"/>
      <c r="L143" s="397"/>
      <c r="M143" s="398"/>
      <c r="N143" s="398"/>
      <c r="O143" s="398"/>
      <c r="P143" s="398"/>
      <c r="Q143" s="398"/>
      <c r="R143" s="398"/>
      <c r="S143" s="398"/>
      <c r="T143" s="398"/>
      <c r="V143" s="417"/>
      <c r="W143" s="398"/>
      <c r="X143" s="398"/>
      <c r="Y143" s="398"/>
      <c r="Z143" s="398"/>
      <c r="AA143" s="398"/>
      <c r="AB143" s="398"/>
      <c r="AC143" s="398"/>
      <c r="AD143" s="398"/>
      <c r="AE143" s="417"/>
      <c r="AF143" s="417"/>
      <c r="AG143" s="417"/>
      <c r="AH143" s="417"/>
      <c r="AI143" s="417"/>
      <c r="AJ143" s="417"/>
      <c r="AK143" s="417"/>
      <c r="AL143" s="417"/>
      <c r="AM143" s="417"/>
      <c r="AN143" s="417"/>
      <c r="AO143" s="417"/>
      <c r="AP143" s="417"/>
      <c r="AQ143" s="417"/>
      <c r="AR143" s="417"/>
      <c r="AS143" s="417"/>
      <c r="AT143" s="417"/>
      <c r="AU143" s="417"/>
      <c r="AV143" s="417"/>
      <c r="AW143" s="417"/>
      <c r="AX143" s="417"/>
      <c r="AY143" s="417"/>
      <c r="AZ143" s="417"/>
      <c r="BA143" s="417"/>
      <c r="BB143" s="417"/>
      <c r="BC143" s="417"/>
      <c r="BD143" s="417"/>
      <c r="BE143" s="417"/>
      <c r="BF143" s="417"/>
      <c r="BG143" s="417"/>
      <c r="BH143" s="417"/>
      <c r="BI143" s="417"/>
      <c r="BJ143" s="417"/>
      <c r="BK143" s="417"/>
      <c r="BL143" s="417"/>
      <c r="BM143" s="417"/>
    </row>
    <row r="144" spans="1:65" s="402" customFormat="1" x14ac:dyDescent="0.25">
      <c r="K144" s="401"/>
      <c r="L144" s="397"/>
      <c r="M144" s="398"/>
      <c r="N144" s="398"/>
      <c r="O144" s="398"/>
      <c r="P144" s="398"/>
      <c r="Q144" s="398"/>
      <c r="R144" s="398"/>
      <c r="S144" s="398"/>
      <c r="T144" s="398"/>
      <c r="V144" s="417"/>
      <c r="W144" s="398"/>
      <c r="X144" s="398"/>
      <c r="Y144" s="398"/>
      <c r="Z144" s="398"/>
      <c r="AA144" s="398"/>
      <c r="AB144" s="398"/>
      <c r="AC144" s="398"/>
      <c r="AD144" s="398"/>
      <c r="AE144" s="417"/>
      <c r="AF144" s="417"/>
      <c r="AG144" s="417"/>
      <c r="AH144" s="417"/>
      <c r="AI144" s="417"/>
      <c r="AJ144" s="417"/>
      <c r="AK144" s="417"/>
      <c r="AL144" s="417"/>
      <c r="AM144" s="417"/>
      <c r="AN144" s="417"/>
      <c r="AO144" s="417"/>
      <c r="AP144" s="417"/>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row>
    <row r="145" spans="11:65" s="402" customFormat="1" x14ac:dyDescent="0.25">
      <c r="K145" s="401"/>
      <c r="L145" s="397"/>
      <c r="M145" s="398"/>
      <c r="N145" s="398"/>
      <c r="O145" s="398"/>
      <c r="P145" s="398"/>
      <c r="Q145" s="398"/>
      <c r="R145" s="398"/>
      <c r="S145" s="398"/>
      <c r="T145" s="398"/>
      <c r="V145" s="417"/>
      <c r="W145" s="398"/>
      <c r="X145" s="398"/>
      <c r="Y145" s="398"/>
      <c r="Z145" s="398"/>
      <c r="AA145" s="398"/>
      <c r="AB145" s="398"/>
      <c r="AC145" s="398"/>
      <c r="AD145" s="398"/>
      <c r="AE145" s="417"/>
      <c r="AF145" s="417"/>
      <c r="AG145" s="417"/>
      <c r="AH145" s="417"/>
      <c r="AI145" s="417"/>
      <c r="AJ145" s="417"/>
      <c r="AK145" s="417"/>
      <c r="AL145" s="417"/>
      <c r="AM145" s="417"/>
      <c r="AN145" s="417"/>
      <c r="AO145" s="417"/>
      <c r="AP145" s="417"/>
      <c r="AQ145" s="417"/>
      <c r="AR145" s="417"/>
      <c r="AS145" s="417"/>
      <c r="AT145" s="417"/>
      <c r="AU145" s="417"/>
      <c r="AV145" s="417"/>
      <c r="AW145" s="417"/>
      <c r="AX145" s="417"/>
      <c r="AY145" s="417"/>
      <c r="AZ145" s="417"/>
      <c r="BA145" s="417"/>
      <c r="BB145" s="417"/>
      <c r="BC145" s="417"/>
      <c r="BD145" s="417"/>
      <c r="BE145" s="417"/>
      <c r="BF145" s="417"/>
      <c r="BG145" s="417"/>
      <c r="BH145" s="417"/>
      <c r="BI145" s="417"/>
      <c r="BJ145" s="417"/>
      <c r="BK145" s="417"/>
      <c r="BL145" s="417"/>
      <c r="BM145" s="417"/>
    </row>
    <row r="146" spans="11:65" s="402" customFormat="1" x14ac:dyDescent="0.25">
      <c r="K146" s="401"/>
      <c r="L146" s="397"/>
      <c r="M146" s="398"/>
      <c r="N146" s="398"/>
      <c r="O146" s="398"/>
      <c r="P146" s="398"/>
      <c r="Q146" s="398"/>
      <c r="R146" s="398"/>
      <c r="S146" s="398"/>
      <c r="T146" s="398"/>
      <c r="V146" s="417"/>
      <c r="W146" s="398"/>
      <c r="X146" s="398"/>
      <c r="Y146" s="398"/>
      <c r="Z146" s="398"/>
      <c r="AA146" s="398"/>
      <c r="AB146" s="398"/>
      <c r="AC146" s="398"/>
      <c r="AD146" s="398"/>
      <c r="AE146" s="417"/>
      <c r="AF146" s="417"/>
      <c r="AG146" s="417"/>
      <c r="AH146" s="417"/>
      <c r="AI146" s="417"/>
      <c r="AJ146" s="417"/>
      <c r="AK146" s="417"/>
      <c r="AL146" s="417"/>
      <c r="AM146" s="417"/>
      <c r="AN146" s="417"/>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row>
    <row r="147" spans="11:65" s="402" customFormat="1" x14ac:dyDescent="0.25">
      <c r="K147" s="401"/>
      <c r="L147" s="397"/>
      <c r="M147" s="398"/>
      <c r="N147" s="398"/>
      <c r="O147" s="398"/>
      <c r="P147" s="398"/>
      <c r="Q147" s="398"/>
      <c r="R147" s="398"/>
      <c r="S147" s="398"/>
      <c r="T147" s="398"/>
      <c r="V147" s="417"/>
      <c r="W147" s="398"/>
      <c r="X147" s="398"/>
      <c r="Y147" s="398"/>
      <c r="Z147" s="398"/>
      <c r="AA147" s="398"/>
      <c r="AB147" s="398"/>
      <c r="AC147" s="398"/>
      <c r="AD147" s="398"/>
      <c r="AE147" s="417"/>
      <c r="AF147" s="417"/>
      <c r="AG147" s="417"/>
      <c r="AH147" s="417"/>
      <c r="AI147" s="417"/>
      <c r="AJ147" s="417"/>
      <c r="AK147" s="417"/>
      <c r="AL147" s="417"/>
      <c r="AM147" s="417"/>
      <c r="AN147" s="417"/>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row>
    <row r="148" spans="11:65" s="402" customFormat="1" x14ac:dyDescent="0.25">
      <c r="K148" s="401"/>
      <c r="L148" s="397"/>
      <c r="M148" s="398"/>
      <c r="N148" s="398"/>
      <c r="O148" s="398"/>
      <c r="P148" s="398"/>
      <c r="Q148" s="398"/>
      <c r="R148" s="398"/>
      <c r="S148" s="398"/>
      <c r="T148" s="398"/>
      <c r="V148" s="417"/>
      <c r="W148" s="398"/>
      <c r="X148" s="398"/>
      <c r="Y148" s="398"/>
      <c r="Z148" s="398"/>
      <c r="AA148" s="398"/>
      <c r="AB148" s="398"/>
      <c r="AC148" s="398"/>
      <c r="AD148" s="398"/>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17"/>
      <c r="BD148" s="417"/>
      <c r="BE148" s="417"/>
      <c r="BF148" s="417"/>
      <c r="BG148" s="417"/>
      <c r="BH148" s="417"/>
      <c r="BI148" s="417"/>
      <c r="BJ148" s="417"/>
      <c r="BK148" s="417"/>
      <c r="BL148" s="417"/>
      <c r="BM148" s="417"/>
    </row>
    <row r="149" spans="11:65" s="402" customFormat="1" x14ac:dyDescent="0.25">
      <c r="K149" s="401"/>
      <c r="L149" s="397"/>
      <c r="M149" s="398"/>
      <c r="N149" s="398"/>
      <c r="O149" s="398"/>
      <c r="P149" s="398"/>
      <c r="Q149" s="398"/>
      <c r="R149" s="398"/>
      <c r="S149" s="398"/>
      <c r="T149" s="398"/>
      <c r="V149" s="417"/>
      <c r="W149" s="398"/>
      <c r="X149" s="398"/>
      <c r="Y149" s="398"/>
      <c r="Z149" s="398"/>
      <c r="AA149" s="398"/>
      <c r="AB149" s="398"/>
      <c r="AC149" s="398"/>
      <c r="AD149" s="398"/>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row>
    <row r="150" spans="11:65" s="402" customFormat="1" x14ac:dyDescent="0.25">
      <c r="K150" s="401"/>
      <c r="L150" s="397"/>
      <c r="M150" s="398"/>
      <c r="N150" s="398"/>
      <c r="O150" s="398"/>
      <c r="P150" s="398"/>
      <c r="Q150" s="398"/>
      <c r="R150" s="398"/>
      <c r="S150" s="398"/>
      <c r="T150" s="398"/>
      <c r="V150" s="417"/>
      <c r="W150" s="398"/>
      <c r="X150" s="398"/>
      <c r="Y150" s="398"/>
      <c r="Z150" s="398"/>
      <c r="AA150" s="398"/>
      <c r="AB150" s="398"/>
      <c r="AC150" s="398"/>
      <c r="AD150" s="398"/>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row>
    <row r="151" spans="11:65" s="402" customFormat="1" x14ac:dyDescent="0.25">
      <c r="K151" s="401"/>
      <c r="L151" s="397"/>
      <c r="M151" s="398"/>
      <c r="N151" s="398"/>
      <c r="O151" s="398"/>
      <c r="P151" s="398"/>
      <c r="Q151" s="398"/>
      <c r="R151" s="398"/>
      <c r="S151" s="398"/>
      <c r="T151" s="398"/>
      <c r="V151" s="417"/>
      <c r="W151" s="398"/>
      <c r="X151" s="398"/>
      <c r="Y151" s="398"/>
      <c r="Z151" s="398"/>
      <c r="AA151" s="398"/>
      <c r="AB151" s="398"/>
      <c r="AC151" s="398"/>
      <c r="AD151" s="398"/>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row>
    <row r="152" spans="11:65" s="402" customFormat="1" x14ac:dyDescent="0.25">
      <c r="K152" s="401"/>
      <c r="L152" s="397"/>
      <c r="M152" s="398"/>
      <c r="N152" s="398"/>
      <c r="O152" s="398"/>
      <c r="P152" s="398"/>
      <c r="Q152" s="398"/>
      <c r="R152" s="398"/>
      <c r="S152" s="398"/>
      <c r="T152" s="398"/>
      <c r="V152" s="417"/>
      <c r="W152" s="398"/>
      <c r="X152" s="398"/>
      <c r="Y152" s="398"/>
      <c r="Z152" s="398"/>
      <c r="AA152" s="398"/>
      <c r="AB152" s="398"/>
      <c r="AC152" s="398"/>
      <c r="AD152" s="398"/>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row>
    <row r="153" spans="11:65" s="402" customFormat="1" x14ac:dyDescent="0.25">
      <c r="K153" s="401"/>
      <c r="L153" s="397"/>
      <c r="M153" s="398"/>
      <c r="N153" s="398"/>
      <c r="O153" s="398"/>
      <c r="P153" s="398"/>
      <c r="Q153" s="398"/>
      <c r="R153" s="398"/>
      <c r="S153" s="398"/>
      <c r="T153" s="398"/>
      <c r="V153" s="417"/>
      <c r="W153" s="398"/>
      <c r="X153" s="398"/>
      <c r="Y153" s="398"/>
      <c r="Z153" s="398"/>
      <c r="AA153" s="398"/>
      <c r="AB153" s="398"/>
      <c r="AC153" s="398"/>
      <c r="AD153" s="398"/>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row>
    <row r="154" spans="11:65" s="402" customFormat="1" x14ac:dyDescent="0.25">
      <c r="K154" s="401"/>
      <c r="L154" s="397"/>
      <c r="M154" s="398"/>
      <c r="N154" s="398"/>
      <c r="O154" s="398"/>
      <c r="P154" s="398"/>
      <c r="Q154" s="398"/>
      <c r="R154" s="398"/>
      <c r="S154" s="398"/>
      <c r="T154" s="398"/>
      <c r="V154" s="417"/>
      <c r="W154" s="398"/>
      <c r="X154" s="398"/>
      <c r="Y154" s="398"/>
      <c r="Z154" s="398"/>
      <c r="AA154" s="398"/>
      <c r="AB154" s="398"/>
      <c r="AC154" s="398"/>
      <c r="AD154" s="398"/>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row>
    <row r="155" spans="11:65" s="402" customFormat="1" x14ac:dyDescent="0.25">
      <c r="K155" s="401"/>
      <c r="L155" s="397"/>
      <c r="M155" s="398"/>
      <c r="N155" s="398"/>
      <c r="O155" s="398"/>
      <c r="P155" s="398"/>
      <c r="Q155" s="398"/>
      <c r="R155" s="398"/>
      <c r="S155" s="398"/>
      <c r="T155" s="398"/>
      <c r="V155" s="417"/>
      <c r="W155" s="398"/>
      <c r="X155" s="398"/>
      <c r="Y155" s="398"/>
      <c r="Z155" s="398"/>
      <c r="AA155" s="398"/>
      <c r="AB155" s="398"/>
      <c r="AC155" s="398"/>
      <c r="AD155" s="398"/>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row>
    <row r="156" spans="11:65" s="402" customFormat="1" x14ac:dyDescent="0.25">
      <c r="K156" s="401"/>
      <c r="L156" s="397"/>
      <c r="M156" s="398"/>
      <c r="N156" s="398"/>
      <c r="O156" s="398"/>
      <c r="P156" s="398"/>
      <c r="Q156" s="398"/>
      <c r="R156" s="398"/>
      <c r="S156" s="398"/>
      <c r="T156" s="398"/>
      <c r="V156" s="417"/>
      <c r="W156" s="398"/>
      <c r="X156" s="398"/>
      <c r="Y156" s="398"/>
      <c r="Z156" s="398"/>
      <c r="AA156" s="398"/>
      <c r="AB156" s="398"/>
      <c r="AC156" s="398"/>
      <c r="AD156" s="398"/>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row>
    <row r="157" spans="11:65" s="402" customFormat="1" x14ac:dyDescent="0.25">
      <c r="K157" s="401"/>
      <c r="L157" s="397"/>
      <c r="M157" s="398"/>
      <c r="N157" s="398"/>
      <c r="O157" s="398"/>
      <c r="P157" s="398"/>
      <c r="Q157" s="398"/>
      <c r="R157" s="398"/>
      <c r="S157" s="398"/>
      <c r="T157" s="398"/>
      <c r="V157" s="417"/>
      <c r="W157" s="398"/>
      <c r="X157" s="398"/>
      <c r="Y157" s="398"/>
      <c r="Z157" s="398"/>
      <c r="AA157" s="398"/>
      <c r="AB157" s="398"/>
      <c r="AC157" s="398"/>
      <c r="AD157" s="398"/>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7"/>
      <c r="BA157" s="417"/>
      <c r="BB157" s="417"/>
      <c r="BC157" s="417"/>
      <c r="BD157" s="417"/>
      <c r="BE157" s="417"/>
      <c r="BF157" s="417"/>
      <c r="BG157" s="417"/>
      <c r="BH157" s="417"/>
      <c r="BI157" s="417"/>
      <c r="BJ157" s="417"/>
      <c r="BK157" s="417"/>
      <c r="BL157" s="417"/>
      <c r="BM157" s="417"/>
    </row>
    <row r="158" spans="11:65" s="402" customFormat="1" x14ac:dyDescent="0.25">
      <c r="K158" s="401"/>
      <c r="L158" s="397"/>
      <c r="M158" s="398"/>
      <c r="N158" s="398"/>
      <c r="O158" s="398"/>
      <c r="P158" s="398"/>
      <c r="Q158" s="398"/>
      <c r="R158" s="398"/>
      <c r="S158" s="398"/>
      <c r="T158" s="398"/>
      <c r="V158" s="417"/>
      <c r="W158" s="398"/>
      <c r="X158" s="398"/>
      <c r="Y158" s="398"/>
      <c r="Z158" s="398"/>
      <c r="AA158" s="398"/>
      <c r="AB158" s="398"/>
      <c r="AC158" s="398"/>
      <c r="AD158" s="398"/>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row>
    <row r="159" spans="11:65" s="402" customFormat="1" x14ac:dyDescent="0.25">
      <c r="K159" s="401"/>
      <c r="L159" s="397"/>
      <c r="M159" s="398"/>
      <c r="N159" s="398"/>
      <c r="O159" s="398"/>
      <c r="P159" s="398"/>
      <c r="Q159" s="398"/>
      <c r="R159" s="398"/>
      <c r="S159" s="398"/>
      <c r="T159" s="398"/>
      <c r="V159" s="417"/>
      <c r="W159" s="398"/>
      <c r="X159" s="398"/>
      <c r="Y159" s="398"/>
      <c r="Z159" s="398"/>
      <c r="AA159" s="398"/>
      <c r="AB159" s="398"/>
      <c r="AC159" s="398"/>
      <c r="AD159" s="398"/>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row>
    <row r="160" spans="11:65" s="402" customFormat="1" x14ac:dyDescent="0.25">
      <c r="K160" s="401"/>
      <c r="L160" s="397"/>
      <c r="M160" s="398"/>
      <c r="N160" s="398"/>
      <c r="O160" s="398"/>
      <c r="P160" s="398"/>
      <c r="Q160" s="398"/>
      <c r="R160" s="398"/>
      <c r="S160" s="398"/>
      <c r="T160" s="398"/>
      <c r="V160" s="417"/>
      <c r="W160" s="398"/>
      <c r="X160" s="398"/>
      <c r="Y160" s="398"/>
      <c r="Z160" s="398"/>
      <c r="AA160" s="398"/>
      <c r="AB160" s="398"/>
      <c r="AC160" s="398"/>
      <c r="AD160" s="398"/>
      <c r="AE160" s="417"/>
      <c r="AF160" s="417"/>
      <c r="AG160" s="417"/>
      <c r="AH160" s="417"/>
      <c r="AI160" s="417"/>
      <c r="AJ160" s="417"/>
      <c r="AK160" s="417"/>
      <c r="AL160" s="417"/>
      <c r="AM160" s="417"/>
      <c r="AN160" s="417"/>
      <c r="AO160" s="417"/>
      <c r="AP160" s="417"/>
      <c r="AQ160" s="417"/>
      <c r="AR160" s="417"/>
      <c r="AS160" s="417"/>
      <c r="AT160" s="417"/>
      <c r="AU160" s="417"/>
      <c r="AV160" s="417"/>
      <c r="AW160" s="417"/>
      <c r="AX160" s="417"/>
      <c r="AY160" s="417"/>
      <c r="AZ160" s="417"/>
      <c r="BA160" s="417"/>
      <c r="BB160" s="417"/>
      <c r="BC160" s="417"/>
      <c r="BD160" s="417"/>
      <c r="BE160" s="417"/>
      <c r="BF160" s="417"/>
      <c r="BG160" s="417"/>
      <c r="BH160" s="417"/>
      <c r="BI160" s="417"/>
      <c r="BJ160" s="417"/>
      <c r="BK160" s="417"/>
      <c r="BL160" s="417"/>
      <c r="BM160" s="417"/>
    </row>
    <row r="161" spans="11:65" s="402" customFormat="1" x14ac:dyDescent="0.25">
      <c r="K161" s="401"/>
      <c r="L161" s="397"/>
      <c r="M161" s="398"/>
      <c r="N161" s="398"/>
      <c r="O161" s="398"/>
      <c r="P161" s="398"/>
      <c r="Q161" s="398"/>
      <c r="R161" s="398"/>
      <c r="S161" s="398"/>
      <c r="T161" s="398"/>
      <c r="V161" s="417"/>
      <c r="W161" s="398"/>
      <c r="X161" s="398"/>
      <c r="Y161" s="398"/>
      <c r="Z161" s="398"/>
      <c r="AA161" s="398"/>
      <c r="AB161" s="398"/>
      <c r="AC161" s="398"/>
      <c r="AD161" s="398"/>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row>
    <row r="162" spans="11:65" s="402" customFormat="1" x14ac:dyDescent="0.25">
      <c r="K162" s="401"/>
      <c r="L162" s="397"/>
      <c r="M162" s="398"/>
      <c r="N162" s="398"/>
      <c r="O162" s="398"/>
      <c r="P162" s="398"/>
      <c r="Q162" s="398"/>
      <c r="R162" s="398"/>
      <c r="S162" s="398"/>
      <c r="T162" s="398"/>
      <c r="V162" s="417"/>
      <c r="W162" s="398"/>
      <c r="X162" s="398"/>
      <c r="Y162" s="398"/>
      <c r="Z162" s="398"/>
      <c r="AA162" s="398"/>
      <c r="AB162" s="398"/>
      <c r="AC162" s="398"/>
      <c r="AD162" s="398"/>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row>
    <row r="163" spans="11:65" s="402" customFormat="1" x14ac:dyDescent="0.25">
      <c r="K163" s="401"/>
      <c r="L163" s="397"/>
      <c r="M163" s="398"/>
      <c r="N163" s="398"/>
      <c r="O163" s="398"/>
      <c r="P163" s="398"/>
      <c r="Q163" s="398"/>
      <c r="R163" s="398"/>
      <c r="S163" s="398"/>
      <c r="T163" s="398"/>
      <c r="V163" s="417"/>
      <c r="W163" s="398"/>
      <c r="X163" s="398"/>
      <c r="Y163" s="398"/>
      <c r="Z163" s="398"/>
      <c r="AA163" s="398"/>
      <c r="AB163" s="398"/>
      <c r="AC163" s="398"/>
      <c r="AD163" s="398"/>
      <c r="AE163" s="417"/>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row>
    <row r="164" spans="11:65" s="402" customFormat="1" x14ac:dyDescent="0.25">
      <c r="K164" s="401"/>
      <c r="L164" s="397"/>
      <c r="M164" s="398"/>
      <c r="N164" s="398"/>
      <c r="O164" s="398"/>
      <c r="P164" s="398"/>
      <c r="Q164" s="398"/>
      <c r="R164" s="398"/>
      <c r="S164" s="398"/>
      <c r="T164" s="398"/>
      <c r="V164" s="417"/>
      <c r="W164" s="398"/>
      <c r="X164" s="398"/>
      <c r="Y164" s="398"/>
      <c r="Z164" s="398"/>
      <c r="AA164" s="398"/>
      <c r="AB164" s="398"/>
      <c r="AC164" s="398"/>
      <c r="AD164" s="398"/>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row>
    <row r="165" spans="11:65" s="402" customFormat="1" x14ac:dyDescent="0.25">
      <c r="K165" s="401"/>
      <c r="L165" s="397"/>
      <c r="M165" s="398"/>
      <c r="N165" s="398"/>
      <c r="O165" s="398"/>
      <c r="P165" s="398"/>
      <c r="Q165" s="398"/>
      <c r="R165" s="398"/>
      <c r="S165" s="398"/>
      <c r="T165" s="398"/>
      <c r="V165" s="417"/>
      <c r="W165" s="398"/>
      <c r="X165" s="398"/>
      <c r="Y165" s="398"/>
      <c r="Z165" s="398"/>
      <c r="AA165" s="398"/>
      <c r="AB165" s="398"/>
      <c r="AC165" s="398"/>
      <c r="AD165" s="398"/>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row>
    <row r="166" spans="11:65" s="402" customFormat="1" x14ac:dyDescent="0.25">
      <c r="K166" s="401"/>
      <c r="L166" s="397"/>
      <c r="M166" s="398"/>
      <c r="N166" s="398"/>
      <c r="O166" s="398"/>
      <c r="P166" s="398"/>
      <c r="Q166" s="398"/>
      <c r="R166" s="398"/>
      <c r="S166" s="398"/>
      <c r="T166" s="398"/>
      <c r="V166" s="417"/>
      <c r="W166" s="398"/>
      <c r="X166" s="398"/>
      <c r="Y166" s="398"/>
      <c r="Z166" s="398"/>
      <c r="AA166" s="398"/>
      <c r="AB166" s="398"/>
      <c r="AC166" s="398"/>
      <c r="AD166" s="398"/>
      <c r="AE166" s="417"/>
      <c r="AF166" s="417"/>
      <c r="AG166" s="417"/>
      <c r="AH166" s="417"/>
      <c r="AI166" s="417"/>
      <c r="AJ166" s="417"/>
      <c r="AK166" s="417"/>
      <c r="AL166" s="417"/>
      <c r="AM166" s="417"/>
      <c r="AN166" s="417"/>
      <c r="AO166" s="417"/>
      <c r="AP166" s="417"/>
      <c r="AQ166" s="417"/>
      <c r="AR166" s="417"/>
      <c r="AS166" s="417"/>
      <c r="AT166" s="417"/>
      <c r="AU166" s="417"/>
      <c r="AV166" s="417"/>
      <c r="AW166" s="417"/>
      <c r="AX166" s="417"/>
      <c r="AY166" s="417"/>
      <c r="AZ166" s="417"/>
      <c r="BA166" s="417"/>
      <c r="BB166" s="417"/>
      <c r="BC166" s="417"/>
      <c r="BD166" s="417"/>
      <c r="BE166" s="417"/>
      <c r="BF166" s="417"/>
      <c r="BG166" s="417"/>
      <c r="BH166" s="417"/>
      <c r="BI166" s="417"/>
      <c r="BJ166" s="417"/>
      <c r="BK166" s="417"/>
      <c r="BL166" s="417"/>
      <c r="BM166" s="417"/>
    </row>
    <row r="167" spans="11:65" s="402" customFormat="1" x14ac:dyDescent="0.25">
      <c r="K167" s="401"/>
      <c r="L167" s="397"/>
      <c r="M167" s="398"/>
      <c r="N167" s="398"/>
      <c r="O167" s="398"/>
      <c r="P167" s="398"/>
      <c r="Q167" s="398"/>
      <c r="R167" s="398"/>
      <c r="S167" s="398"/>
      <c r="T167" s="398"/>
      <c r="V167" s="417"/>
      <c r="W167" s="398"/>
      <c r="X167" s="398"/>
      <c r="Y167" s="398"/>
      <c r="Z167" s="398"/>
      <c r="AA167" s="398"/>
      <c r="AB167" s="398"/>
      <c r="AC167" s="398"/>
      <c r="AD167" s="398"/>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row>
    <row r="168" spans="11:65" s="402" customFormat="1" x14ac:dyDescent="0.25">
      <c r="K168" s="401"/>
      <c r="L168" s="397"/>
      <c r="M168" s="398"/>
      <c r="N168" s="398"/>
      <c r="O168" s="398"/>
      <c r="P168" s="398"/>
      <c r="Q168" s="398"/>
      <c r="R168" s="398"/>
      <c r="S168" s="398"/>
      <c r="T168" s="398"/>
      <c r="V168" s="417"/>
      <c r="W168" s="398"/>
      <c r="X168" s="398"/>
      <c r="Y168" s="398"/>
      <c r="Z168" s="398"/>
      <c r="AA168" s="398"/>
      <c r="AB168" s="398"/>
      <c r="AC168" s="398"/>
      <c r="AD168" s="398"/>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row>
    <row r="169" spans="11:65" s="402" customFormat="1" x14ac:dyDescent="0.25">
      <c r="K169" s="401"/>
      <c r="L169" s="397"/>
      <c r="M169" s="398"/>
      <c r="N169" s="398"/>
      <c r="O169" s="398"/>
      <c r="P169" s="398"/>
      <c r="Q169" s="398"/>
      <c r="R169" s="398"/>
      <c r="S169" s="398"/>
      <c r="T169" s="398"/>
      <c r="V169" s="417"/>
      <c r="W169" s="398"/>
      <c r="X169" s="398"/>
      <c r="Y169" s="398"/>
      <c r="Z169" s="398"/>
      <c r="AA169" s="398"/>
      <c r="AB169" s="398"/>
      <c r="AC169" s="398"/>
      <c r="AD169" s="398"/>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7"/>
      <c r="BJ169" s="417"/>
      <c r="BK169" s="417"/>
      <c r="BL169" s="417"/>
      <c r="BM169" s="417"/>
    </row>
    <row r="170" spans="11:65" s="402" customFormat="1" x14ac:dyDescent="0.25">
      <c r="K170" s="401"/>
      <c r="L170" s="397"/>
      <c r="M170" s="398"/>
      <c r="N170" s="398"/>
      <c r="O170" s="398"/>
      <c r="P170" s="398"/>
      <c r="Q170" s="398"/>
      <c r="R170" s="398"/>
      <c r="S170" s="398"/>
      <c r="T170" s="398"/>
      <c r="V170" s="417"/>
      <c r="W170" s="398"/>
      <c r="X170" s="398"/>
      <c r="Y170" s="398"/>
      <c r="Z170" s="398"/>
      <c r="AA170" s="398"/>
      <c r="AB170" s="398"/>
      <c r="AC170" s="398"/>
      <c r="AD170" s="398"/>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row>
    <row r="171" spans="11:65" s="402" customFormat="1" x14ac:dyDescent="0.25">
      <c r="K171" s="401"/>
      <c r="L171" s="397"/>
      <c r="M171" s="398"/>
      <c r="N171" s="398"/>
      <c r="O171" s="398"/>
      <c r="P171" s="398"/>
      <c r="Q171" s="398"/>
      <c r="R171" s="398"/>
      <c r="S171" s="398"/>
      <c r="T171" s="398"/>
      <c r="V171" s="417"/>
      <c r="W171" s="398"/>
      <c r="X171" s="398"/>
      <c r="Y171" s="398"/>
      <c r="Z171" s="398"/>
      <c r="AA171" s="398"/>
      <c r="AB171" s="398"/>
      <c r="AC171" s="398"/>
      <c r="AD171" s="398"/>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row>
    <row r="172" spans="11:65" s="402" customFormat="1" x14ac:dyDescent="0.25">
      <c r="K172" s="401"/>
      <c r="L172" s="397"/>
      <c r="M172" s="398"/>
      <c r="N172" s="398"/>
      <c r="O172" s="398"/>
      <c r="P172" s="398"/>
      <c r="Q172" s="398"/>
      <c r="R172" s="398"/>
      <c r="S172" s="398"/>
      <c r="T172" s="398"/>
      <c r="V172" s="417"/>
      <c r="W172" s="398"/>
      <c r="X172" s="398"/>
      <c r="Y172" s="398"/>
      <c r="Z172" s="398"/>
      <c r="AA172" s="398"/>
      <c r="AB172" s="398"/>
      <c r="AC172" s="398"/>
      <c r="AD172" s="398"/>
      <c r="AE172" s="417"/>
      <c r="AF172" s="417"/>
      <c r="AG172" s="417"/>
      <c r="AH172" s="417"/>
      <c r="AI172" s="417"/>
      <c r="AJ172" s="417"/>
      <c r="AK172" s="417"/>
      <c r="AL172" s="417"/>
      <c r="AM172" s="417"/>
      <c r="AN172" s="417"/>
      <c r="AO172" s="417"/>
      <c r="AP172" s="417"/>
      <c r="AQ172" s="417"/>
      <c r="AR172" s="417"/>
      <c r="AS172" s="417"/>
      <c r="AT172" s="417"/>
      <c r="AU172" s="417"/>
      <c r="AV172" s="417"/>
      <c r="AW172" s="417"/>
      <c r="AX172" s="417"/>
      <c r="AY172" s="417"/>
      <c r="AZ172" s="417"/>
      <c r="BA172" s="417"/>
      <c r="BB172" s="417"/>
      <c r="BC172" s="417"/>
      <c r="BD172" s="417"/>
      <c r="BE172" s="417"/>
      <c r="BF172" s="417"/>
      <c r="BG172" s="417"/>
      <c r="BH172" s="417"/>
      <c r="BI172" s="417"/>
      <c r="BJ172" s="417"/>
      <c r="BK172" s="417"/>
      <c r="BL172" s="417"/>
      <c r="BM172" s="417"/>
    </row>
    <row r="173" spans="11:65" s="402" customFormat="1" x14ac:dyDescent="0.25">
      <c r="K173" s="401"/>
      <c r="L173" s="397"/>
      <c r="M173" s="398"/>
      <c r="N173" s="398"/>
      <c r="O173" s="398"/>
      <c r="P173" s="398"/>
      <c r="Q173" s="398"/>
      <c r="R173" s="398"/>
      <c r="S173" s="398"/>
      <c r="T173" s="398"/>
      <c r="V173" s="417"/>
      <c r="W173" s="398"/>
      <c r="X173" s="398"/>
      <c r="Y173" s="398"/>
      <c r="Z173" s="398"/>
      <c r="AA173" s="398"/>
      <c r="AB173" s="398"/>
      <c r="AC173" s="398"/>
      <c r="AD173" s="398"/>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row>
    <row r="174" spans="11:65" s="402" customFormat="1" x14ac:dyDescent="0.25">
      <c r="K174" s="401"/>
      <c r="L174" s="397"/>
      <c r="M174" s="398"/>
      <c r="N174" s="398"/>
      <c r="O174" s="398"/>
      <c r="P174" s="398"/>
      <c r="Q174" s="398"/>
      <c r="R174" s="398"/>
      <c r="S174" s="398"/>
      <c r="T174" s="398"/>
      <c r="V174" s="417"/>
      <c r="W174" s="398"/>
      <c r="X174" s="398"/>
      <c r="Y174" s="398"/>
      <c r="Z174" s="398"/>
      <c r="AA174" s="398"/>
      <c r="AB174" s="398"/>
      <c r="AC174" s="398"/>
      <c r="AD174" s="398"/>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row>
    <row r="175" spans="11:65" s="402" customFormat="1" x14ac:dyDescent="0.25">
      <c r="K175" s="401"/>
      <c r="L175" s="397"/>
      <c r="M175" s="398"/>
      <c r="N175" s="398"/>
      <c r="O175" s="398"/>
      <c r="P175" s="398"/>
      <c r="Q175" s="398"/>
      <c r="R175" s="398"/>
      <c r="S175" s="398"/>
      <c r="T175" s="398"/>
      <c r="V175" s="417"/>
      <c r="W175" s="398"/>
      <c r="X175" s="398"/>
      <c r="Y175" s="398"/>
      <c r="Z175" s="398"/>
      <c r="AA175" s="398"/>
      <c r="AB175" s="398"/>
      <c r="AC175" s="398"/>
      <c r="AD175" s="398"/>
      <c r="AE175" s="417"/>
      <c r="AF175" s="417"/>
      <c r="AG175" s="417"/>
      <c r="AH175" s="417"/>
      <c r="AI175" s="417"/>
      <c r="AJ175" s="417"/>
      <c r="AK175" s="417"/>
      <c r="AL175" s="417"/>
      <c r="AM175" s="417"/>
      <c r="AN175" s="417"/>
      <c r="AO175" s="417"/>
      <c r="AP175" s="417"/>
      <c r="AQ175" s="417"/>
      <c r="AR175" s="417"/>
      <c r="AS175" s="417"/>
      <c r="AT175" s="417"/>
      <c r="AU175" s="417"/>
      <c r="AV175" s="417"/>
      <c r="AW175" s="417"/>
      <c r="AX175" s="417"/>
      <c r="AY175" s="417"/>
      <c r="AZ175" s="417"/>
      <c r="BA175" s="417"/>
      <c r="BB175" s="417"/>
      <c r="BC175" s="417"/>
      <c r="BD175" s="417"/>
      <c r="BE175" s="417"/>
      <c r="BF175" s="417"/>
      <c r="BG175" s="417"/>
      <c r="BH175" s="417"/>
      <c r="BI175" s="417"/>
      <c r="BJ175" s="417"/>
      <c r="BK175" s="417"/>
      <c r="BL175" s="417"/>
      <c r="BM175" s="417"/>
    </row>
    <row r="176" spans="11:65" s="402" customFormat="1" x14ac:dyDescent="0.25">
      <c r="K176" s="401"/>
      <c r="L176" s="397"/>
      <c r="M176" s="398"/>
      <c r="N176" s="398"/>
      <c r="O176" s="398"/>
      <c r="P176" s="398"/>
      <c r="Q176" s="398"/>
      <c r="R176" s="398"/>
      <c r="S176" s="398"/>
      <c r="T176" s="398"/>
      <c r="V176" s="417"/>
      <c r="W176" s="398"/>
      <c r="X176" s="398"/>
      <c r="Y176" s="398"/>
      <c r="Z176" s="398"/>
      <c r="AA176" s="398"/>
      <c r="AB176" s="398"/>
      <c r="AC176" s="398"/>
      <c r="AD176" s="398"/>
      <c r="AE176" s="417"/>
      <c r="AF176" s="417"/>
      <c r="AG176" s="417"/>
      <c r="AH176" s="417"/>
      <c r="AI176" s="417"/>
      <c r="AJ176" s="417"/>
      <c r="AK176" s="417"/>
      <c r="AL176" s="417"/>
      <c r="AM176" s="417"/>
      <c r="AN176" s="417"/>
      <c r="AO176" s="417"/>
      <c r="AP176" s="417"/>
      <c r="AQ176" s="417"/>
      <c r="AR176" s="417"/>
      <c r="AS176" s="417"/>
      <c r="AT176" s="417"/>
      <c r="AU176" s="417"/>
      <c r="AV176" s="417"/>
      <c r="AW176" s="417"/>
      <c r="AX176" s="417"/>
      <c r="AY176" s="417"/>
      <c r="AZ176" s="417"/>
      <c r="BA176" s="417"/>
      <c r="BB176" s="417"/>
      <c r="BC176" s="417"/>
      <c r="BD176" s="417"/>
      <c r="BE176" s="417"/>
      <c r="BF176" s="417"/>
      <c r="BG176" s="417"/>
      <c r="BH176" s="417"/>
      <c r="BI176" s="417"/>
      <c r="BJ176" s="417"/>
      <c r="BK176" s="417"/>
      <c r="BL176" s="417"/>
      <c r="BM176" s="417"/>
    </row>
    <row r="177" spans="11:65" s="402" customFormat="1" x14ac:dyDescent="0.25">
      <c r="K177" s="401"/>
      <c r="L177" s="397"/>
      <c r="M177" s="398"/>
      <c r="N177" s="398"/>
      <c r="O177" s="398"/>
      <c r="P177" s="398"/>
      <c r="Q177" s="398"/>
      <c r="R177" s="398"/>
      <c r="S177" s="398"/>
      <c r="T177" s="398"/>
      <c r="V177" s="417"/>
      <c r="W177" s="398"/>
      <c r="X177" s="398"/>
      <c r="Y177" s="398"/>
      <c r="Z177" s="398"/>
      <c r="AA177" s="398"/>
      <c r="AB177" s="398"/>
      <c r="AC177" s="398"/>
      <c r="AD177" s="398"/>
      <c r="AE177" s="417"/>
      <c r="AF177" s="417"/>
      <c r="AG177" s="417"/>
      <c r="AH177" s="417"/>
      <c r="AI177" s="417"/>
      <c r="AJ177" s="417"/>
      <c r="AK177" s="417"/>
      <c r="AL177" s="417"/>
      <c r="AM177" s="417"/>
      <c r="AN177" s="417"/>
      <c r="AO177" s="417"/>
      <c r="AP177" s="417"/>
      <c r="AQ177" s="417"/>
      <c r="AR177" s="417"/>
      <c r="AS177" s="417"/>
      <c r="AT177" s="417"/>
      <c r="AU177" s="417"/>
      <c r="AV177" s="417"/>
      <c r="AW177" s="417"/>
      <c r="AX177" s="417"/>
      <c r="AY177" s="417"/>
      <c r="AZ177" s="417"/>
      <c r="BA177" s="417"/>
      <c r="BB177" s="417"/>
      <c r="BC177" s="417"/>
      <c r="BD177" s="417"/>
      <c r="BE177" s="417"/>
      <c r="BF177" s="417"/>
      <c r="BG177" s="417"/>
      <c r="BH177" s="417"/>
      <c r="BI177" s="417"/>
      <c r="BJ177" s="417"/>
      <c r="BK177" s="417"/>
      <c r="BL177" s="417"/>
      <c r="BM177" s="417"/>
    </row>
    <row r="178" spans="11:65" s="402" customFormat="1" x14ac:dyDescent="0.25">
      <c r="K178" s="401"/>
      <c r="L178" s="397"/>
      <c r="M178" s="398"/>
      <c r="N178" s="398"/>
      <c r="O178" s="398"/>
      <c r="P178" s="398"/>
      <c r="Q178" s="398"/>
      <c r="R178" s="398"/>
      <c r="S178" s="398"/>
      <c r="T178" s="398"/>
      <c r="V178" s="417"/>
      <c r="W178" s="398"/>
      <c r="X178" s="398"/>
      <c r="Y178" s="398"/>
      <c r="Z178" s="398"/>
      <c r="AA178" s="398"/>
      <c r="AB178" s="398"/>
      <c r="AC178" s="398"/>
      <c r="AD178" s="398"/>
      <c r="AE178" s="417"/>
      <c r="AF178" s="417"/>
      <c r="AG178" s="417"/>
      <c r="AH178" s="417"/>
      <c r="AI178" s="417"/>
      <c r="AJ178" s="417"/>
      <c r="AK178" s="417"/>
      <c r="AL178" s="417"/>
      <c r="AM178" s="417"/>
      <c r="AN178" s="417"/>
      <c r="AO178" s="417"/>
      <c r="AP178" s="417"/>
      <c r="AQ178" s="417"/>
      <c r="AR178" s="417"/>
      <c r="AS178" s="417"/>
      <c r="AT178" s="417"/>
      <c r="AU178" s="417"/>
      <c r="AV178" s="417"/>
      <c r="AW178" s="417"/>
      <c r="AX178" s="417"/>
      <c r="AY178" s="417"/>
      <c r="AZ178" s="417"/>
      <c r="BA178" s="417"/>
      <c r="BB178" s="417"/>
      <c r="BC178" s="417"/>
      <c r="BD178" s="417"/>
      <c r="BE178" s="417"/>
      <c r="BF178" s="417"/>
      <c r="BG178" s="417"/>
      <c r="BH178" s="417"/>
      <c r="BI178" s="417"/>
      <c r="BJ178" s="417"/>
      <c r="BK178" s="417"/>
      <c r="BL178" s="417"/>
      <c r="BM178" s="417"/>
    </row>
    <row r="179" spans="11:65" s="402" customFormat="1" x14ac:dyDescent="0.25">
      <c r="K179" s="401"/>
      <c r="L179" s="397"/>
      <c r="M179" s="398"/>
      <c r="N179" s="398"/>
      <c r="O179" s="398"/>
      <c r="P179" s="398"/>
      <c r="Q179" s="398"/>
      <c r="R179" s="398"/>
      <c r="S179" s="398"/>
      <c r="T179" s="398"/>
      <c r="V179" s="417"/>
      <c r="W179" s="398"/>
      <c r="X179" s="398"/>
      <c r="Y179" s="398"/>
      <c r="Z179" s="398"/>
      <c r="AA179" s="398"/>
      <c r="AB179" s="398"/>
      <c r="AC179" s="398"/>
      <c r="AD179" s="398"/>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row>
    <row r="180" spans="11:65" s="402" customFormat="1" x14ac:dyDescent="0.25">
      <c r="K180" s="401"/>
      <c r="L180" s="397"/>
      <c r="M180" s="398"/>
      <c r="N180" s="398"/>
      <c r="O180" s="398"/>
      <c r="P180" s="398"/>
      <c r="Q180" s="398"/>
      <c r="R180" s="398"/>
      <c r="S180" s="398"/>
      <c r="T180" s="398"/>
      <c r="V180" s="417"/>
      <c r="W180" s="398"/>
      <c r="X180" s="398"/>
      <c r="Y180" s="398"/>
      <c r="Z180" s="398"/>
      <c r="AA180" s="398"/>
      <c r="AB180" s="398"/>
      <c r="AC180" s="398"/>
      <c r="AD180" s="398"/>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row>
    <row r="181" spans="11:65" s="402" customFormat="1" x14ac:dyDescent="0.25">
      <c r="K181" s="401"/>
      <c r="L181" s="397"/>
      <c r="M181" s="398"/>
      <c r="N181" s="398"/>
      <c r="O181" s="398"/>
      <c r="P181" s="398"/>
      <c r="Q181" s="398"/>
      <c r="R181" s="398"/>
      <c r="S181" s="398"/>
      <c r="T181" s="398"/>
      <c r="V181" s="417"/>
      <c r="W181" s="398"/>
      <c r="X181" s="398"/>
      <c r="Y181" s="398"/>
      <c r="Z181" s="398"/>
      <c r="AA181" s="398"/>
      <c r="AB181" s="398"/>
      <c r="AC181" s="398"/>
      <c r="AD181" s="398"/>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row>
    <row r="182" spans="11:65" s="402" customFormat="1" x14ac:dyDescent="0.25">
      <c r="K182" s="401"/>
      <c r="L182" s="397"/>
      <c r="M182" s="398"/>
      <c r="N182" s="398"/>
      <c r="O182" s="398"/>
      <c r="P182" s="398"/>
      <c r="Q182" s="398"/>
      <c r="R182" s="398"/>
      <c r="S182" s="398"/>
      <c r="T182" s="398"/>
      <c r="V182" s="417"/>
      <c r="W182" s="398"/>
      <c r="X182" s="398"/>
      <c r="Y182" s="398"/>
      <c r="Z182" s="398"/>
      <c r="AA182" s="398"/>
      <c r="AB182" s="398"/>
      <c r="AC182" s="398"/>
      <c r="AD182" s="398"/>
      <c r="AE182" s="417"/>
      <c r="AF182" s="417"/>
      <c r="AG182" s="417"/>
      <c r="AH182" s="417"/>
      <c r="AI182" s="417"/>
      <c r="AJ182" s="417"/>
      <c r="AK182" s="417"/>
      <c r="AL182" s="417"/>
      <c r="AM182" s="417"/>
      <c r="AN182" s="417"/>
      <c r="AO182" s="417"/>
      <c r="AP182" s="417"/>
      <c r="AQ182" s="417"/>
      <c r="AR182" s="417"/>
      <c r="AS182" s="417"/>
      <c r="AT182" s="417"/>
      <c r="AU182" s="417"/>
      <c r="AV182" s="417"/>
      <c r="AW182" s="417"/>
      <c r="AX182" s="417"/>
      <c r="AY182" s="417"/>
      <c r="AZ182" s="417"/>
      <c r="BA182" s="417"/>
      <c r="BB182" s="417"/>
      <c r="BC182" s="417"/>
      <c r="BD182" s="417"/>
      <c r="BE182" s="417"/>
      <c r="BF182" s="417"/>
      <c r="BG182" s="417"/>
      <c r="BH182" s="417"/>
      <c r="BI182" s="417"/>
      <c r="BJ182" s="417"/>
      <c r="BK182" s="417"/>
      <c r="BL182" s="417"/>
      <c r="BM182" s="417"/>
    </row>
    <row r="183" spans="11:65" s="402" customFormat="1" x14ac:dyDescent="0.25">
      <c r="K183" s="401"/>
      <c r="L183" s="397"/>
      <c r="M183" s="398"/>
      <c r="N183" s="398"/>
      <c r="O183" s="398"/>
      <c r="P183" s="398"/>
      <c r="Q183" s="398"/>
      <c r="R183" s="398"/>
      <c r="S183" s="398"/>
      <c r="T183" s="398"/>
      <c r="V183" s="417"/>
      <c r="W183" s="398"/>
      <c r="X183" s="398"/>
      <c r="Y183" s="398"/>
      <c r="Z183" s="398"/>
      <c r="AA183" s="398"/>
      <c r="AB183" s="398"/>
      <c r="AC183" s="398"/>
      <c r="AD183" s="398"/>
      <c r="AE183" s="417"/>
      <c r="AF183" s="417"/>
      <c r="AG183" s="417"/>
      <c r="AH183" s="417"/>
      <c r="AI183" s="417"/>
      <c r="AJ183" s="417"/>
      <c r="AK183" s="417"/>
      <c r="AL183" s="417"/>
      <c r="AM183" s="417"/>
      <c r="AN183" s="417"/>
      <c r="AO183" s="417"/>
      <c r="AP183" s="417"/>
      <c r="AQ183" s="417"/>
      <c r="AR183" s="417"/>
      <c r="AS183" s="417"/>
      <c r="AT183" s="417"/>
      <c r="AU183" s="417"/>
      <c r="AV183" s="417"/>
      <c r="AW183" s="417"/>
      <c r="AX183" s="417"/>
      <c r="AY183" s="417"/>
      <c r="AZ183" s="417"/>
      <c r="BA183" s="417"/>
      <c r="BB183" s="417"/>
      <c r="BC183" s="417"/>
      <c r="BD183" s="417"/>
      <c r="BE183" s="417"/>
      <c r="BF183" s="417"/>
      <c r="BG183" s="417"/>
      <c r="BH183" s="417"/>
      <c r="BI183" s="417"/>
      <c r="BJ183" s="417"/>
      <c r="BK183" s="417"/>
      <c r="BL183" s="417"/>
      <c r="BM183" s="417"/>
    </row>
    <row r="184" spans="11:65" s="402" customFormat="1" x14ac:dyDescent="0.25">
      <c r="K184" s="401"/>
      <c r="L184" s="397"/>
      <c r="M184" s="398"/>
      <c r="N184" s="398"/>
      <c r="O184" s="398"/>
      <c r="P184" s="398"/>
      <c r="Q184" s="398"/>
      <c r="R184" s="398"/>
      <c r="S184" s="398"/>
      <c r="T184" s="398"/>
      <c r="V184" s="417"/>
      <c r="W184" s="398"/>
      <c r="X184" s="398"/>
      <c r="Y184" s="398"/>
      <c r="Z184" s="398"/>
      <c r="AA184" s="398"/>
      <c r="AB184" s="398"/>
      <c r="AC184" s="398"/>
      <c r="AD184" s="398"/>
      <c r="AE184" s="417"/>
      <c r="AF184" s="417"/>
      <c r="AG184" s="417"/>
      <c r="AH184" s="417"/>
      <c r="AI184" s="417"/>
      <c r="AJ184" s="417"/>
      <c r="AK184" s="417"/>
      <c r="AL184" s="417"/>
      <c r="AM184" s="417"/>
      <c r="AN184" s="417"/>
      <c r="AO184" s="417"/>
      <c r="AP184" s="417"/>
      <c r="AQ184" s="417"/>
      <c r="AR184" s="417"/>
      <c r="AS184" s="417"/>
      <c r="AT184" s="417"/>
      <c r="AU184" s="417"/>
      <c r="AV184" s="417"/>
      <c r="AW184" s="417"/>
      <c r="AX184" s="417"/>
      <c r="AY184" s="417"/>
      <c r="AZ184" s="417"/>
      <c r="BA184" s="417"/>
      <c r="BB184" s="417"/>
      <c r="BC184" s="417"/>
      <c r="BD184" s="417"/>
      <c r="BE184" s="417"/>
      <c r="BF184" s="417"/>
      <c r="BG184" s="417"/>
      <c r="BH184" s="417"/>
      <c r="BI184" s="417"/>
      <c r="BJ184" s="417"/>
      <c r="BK184" s="417"/>
      <c r="BL184" s="417"/>
      <c r="BM184" s="417"/>
    </row>
    <row r="185" spans="11:65" s="402" customFormat="1" x14ac:dyDescent="0.25">
      <c r="K185" s="401"/>
      <c r="L185" s="397"/>
      <c r="M185" s="398"/>
      <c r="N185" s="398"/>
      <c r="O185" s="398"/>
      <c r="P185" s="398"/>
      <c r="Q185" s="398"/>
      <c r="R185" s="398"/>
      <c r="S185" s="398"/>
      <c r="T185" s="398"/>
      <c r="V185" s="417"/>
      <c r="W185" s="398"/>
      <c r="X185" s="398"/>
      <c r="Y185" s="398"/>
      <c r="Z185" s="398"/>
      <c r="AA185" s="398"/>
      <c r="AB185" s="398"/>
      <c r="AC185" s="398"/>
      <c r="AD185" s="398"/>
      <c r="AE185" s="417"/>
      <c r="AF185" s="417"/>
      <c r="AG185" s="417"/>
      <c r="AH185" s="417"/>
      <c r="AI185" s="417"/>
      <c r="AJ185" s="417"/>
      <c r="AK185" s="417"/>
      <c r="AL185" s="417"/>
      <c r="AM185" s="417"/>
      <c r="AN185" s="417"/>
      <c r="AO185" s="417"/>
      <c r="AP185" s="417"/>
      <c r="AQ185" s="417"/>
      <c r="AR185" s="417"/>
      <c r="AS185" s="417"/>
      <c r="AT185" s="417"/>
      <c r="AU185" s="417"/>
      <c r="AV185" s="417"/>
      <c r="AW185" s="417"/>
      <c r="AX185" s="417"/>
      <c r="AY185" s="417"/>
      <c r="AZ185" s="417"/>
      <c r="BA185" s="417"/>
      <c r="BB185" s="417"/>
      <c r="BC185" s="417"/>
      <c r="BD185" s="417"/>
      <c r="BE185" s="417"/>
      <c r="BF185" s="417"/>
      <c r="BG185" s="417"/>
      <c r="BH185" s="417"/>
      <c r="BI185" s="417"/>
      <c r="BJ185" s="417"/>
      <c r="BK185" s="417"/>
      <c r="BL185" s="417"/>
      <c r="BM185" s="417"/>
    </row>
    <row r="186" spans="11:65" s="402" customFormat="1" x14ac:dyDescent="0.25">
      <c r="K186" s="401"/>
      <c r="L186" s="397"/>
      <c r="M186" s="398"/>
      <c r="N186" s="398"/>
      <c r="O186" s="398"/>
      <c r="P186" s="398"/>
      <c r="Q186" s="398"/>
      <c r="R186" s="398"/>
      <c r="S186" s="398"/>
      <c r="T186" s="398"/>
      <c r="V186" s="417"/>
      <c r="W186" s="398"/>
      <c r="X186" s="398"/>
      <c r="Y186" s="398"/>
      <c r="Z186" s="398"/>
      <c r="AA186" s="398"/>
      <c r="AB186" s="398"/>
      <c r="AC186" s="398"/>
      <c r="AD186" s="398"/>
      <c r="AE186" s="417"/>
      <c r="AF186" s="417"/>
      <c r="AG186" s="417"/>
      <c r="AH186" s="417"/>
      <c r="AI186" s="417"/>
      <c r="AJ186" s="417"/>
      <c r="AK186" s="417"/>
      <c r="AL186" s="417"/>
      <c r="AM186" s="417"/>
      <c r="AN186" s="417"/>
      <c r="AO186" s="417"/>
      <c r="AP186" s="417"/>
      <c r="AQ186" s="417"/>
      <c r="AR186" s="417"/>
      <c r="AS186" s="417"/>
      <c r="AT186" s="417"/>
      <c r="AU186" s="417"/>
      <c r="AV186" s="417"/>
      <c r="AW186" s="417"/>
      <c r="AX186" s="417"/>
      <c r="AY186" s="417"/>
      <c r="AZ186" s="417"/>
      <c r="BA186" s="417"/>
      <c r="BB186" s="417"/>
      <c r="BC186" s="417"/>
      <c r="BD186" s="417"/>
      <c r="BE186" s="417"/>
      <c r="BF186" s="417"/>
      <c r="BG186" s="417"/>
      <c r="BH186" s="417"/>
      <c r="BI186" s="417"/>
      <c r="BJ186" s="417"/>
      <c r="BK186" s="417"/>
      <c r="BL186" s="417"/>
      <c r="BM186" s="417"/>
    </row>
    <row r="187" spans="11:65" s="402" customFormat="1" x14ac:dyDescent="0.25">
      <c r="K187" s="401"/>
      <c r="L187" s="397"/>
      <c r="M187" s="398"/>
      <c r="N187" s="398"/>
      <c r="O187" s="398"/>
      <c r="P187" s="398"/>
      <c r="Q187" s="398"/>
      <c r="R187" s="398"/>
      <c r="S187" s="398"/>
      <c r="T187" s="398"/>
      <c r="V187" s="417"/>
      <c r="W187" s="398"/>
      <c r="X187" s="398"/>
      <c r="Y187" s="398"/>
      <c r="Z187" s="398"/>
      <c r="AA187" s="398"/>
      <c r="AB187" s="398"/>
      <c r="AC187" s="398"/>
      <c r="AD187" s="398"/>
      <c r="AE187" s="417"/>
      <c r="AF187" s="417"/>
      <c r="AG187" s="417"/>
      <c r="AH187" s="417"/>
      <c r="AI187" s="417"/>
      <c r="AJ187" s="417"/>
      <c r="AK187" s="417"/>
      <c r="AL187" s="417"/>
      <c r="AM187" s="417"/>
      <c r="AN187" s="417"/>
      <c r="AO187" s="417"/>
      <c r="AP187" s="417"/>
      <c r="AQ187" s="417"/>
      <c r="AR187" s="417"/>
      <c r="AS187" s="417"/>
      <c r="AT187" s="417"/>
      <c r="AU187" s="417"/>
      <c r="AV187" s="417"/>
      <c r="AW187" s="417"/>
      <c r="AX187" s="417"/>
      <c r="AY187" s="417"/>
      <c r="AZ187" s="417"/>
      <c r="BA187" s="417"/>
      <c r="BB187" s="417"/>
      <c r="BC187" s="417"/>
      <c r="BD187" s="417"/>
      <c r="BE187" s="417"/>
      <c r="BF187" s="417"/>
      <c r="BG187" s="417"/>
      <c r="BH187" s="417"/>
      <c r="BI187" s="417"/>
      <c r="BJ187" s="417"/>
      <c r="BK187" s="417"/>
      <c r="BL187" s="417"/>
      <c r="BM187" s="417"/>
    </row>
    <row r="188" spans="11:65" s="402" customFormat="1" x14ac:dyDescent="0.25">
      <c r="K188" s="401"/>
      <c r="L188" s="397"/>
      <c r="M188" s="398"/>
      <c r="N188" s="398"/>
      <c r="O188" s="398"/>
      <c r="P188" s="398"/>
      <c r="Q188" s="398"/>
      <c r="R188" s="398"/>
      <c r="S188" s="398"/>
      <c r="T188" s="398"/>
      <c r="V188" s="417"/>
      <c r="W188" s="398"/>
      <c r="X188" s="398"/>
      <c r="Y188" s="398"/>
      <c r="Z188" s="398"/>
      <c r="AA188" s="398"/>
      <c r="AB188" s="398"/>
      <c r="AC188" s="398"/>
      <c r="AD188" s="398"/>
      <c r="AE188" s="417"/>
      <c r="AF188" s="417"/>
      <c r="AG188" s="417"/>
      <c r="AH188" s="417"/>
      <c r="AI188" s="417"/>
      <c r="AJ188" s="417"/>
      <c r="AK188" s="417"/>
      <c r="AL188" s="417"/>
      <c r="AM188" s="417"/>
      <c r="AN188" s="417"/>
      <c r="AO188" s="417"/>
      <c r="AP188" s="417"/>
      <c r="AQ188" s="417"/>
      <c r="AR188" s="417"/>
      <c r="AS188" s="417"/>
      <c r="AT188" s="417"/>
      <c r="AU188" s="417"/>
      <c r="AV188" s="417"/>
      <c r="AW188" s="417"/>
      <c r="AX188" s="417"/>
      <c r="AY188" s="417"/>
      <c r="AZ188" s="417"/>
      <c r="BA188" s="417"/>
      <c r="BB188" s="417"/>
      <c r="BC188" s="417"/>
      <c r="BD188" s="417"/>
      <c r="BE188" s="417"/>
      <c r="BF188" s="417"/>
      <c r="BG188" s="417"/>
      <c r="BH188" s="417"/>
      <c r="BI188" s="417"/>
      <c r="BJ188" s="417"/>
      <c r="BK188" s="417"/>
      <c r="BL188" s="417"/>
      <c r="BM188" s="417"/>
    </row>
    <row r="189" spans="11:65" s="402" customFormat="1" x14ac:dyDescent="0.25">
      <c r="K189" s="401"/>
      <c r="L189" s="397"/>
      <c r="M189" s="398"/>
      <c r="N189" s="398"/>
      <c r="O189" s="398"/>
      <c r="P189" s="398"/>
      <c r="Q189" s="398"/>
      <c r="R189" s="398"/>
      <c r="S189" s="398"/>
      <c r="T189" s="398"/>
      <c r="V189" s="417"/>
      <c r="W189" s="398"/>
      <c r="X189" s="398"/>
      <c r="Y189" s="398"/>
      <c r="Z189" s="398"/>
      <c r="AA189" s="398"/>
      <c r="AB189" s="398"/>
      <c r="AC189" s="398"/>
      <c r="AD189" s="398"/>
      <c r="AE189" s="417"/>
      <c r="AF189" s="417"/>
      <c r="AG189" s="417"/>
      <c r="AH189" s="417"/>
      <c r="AI189" s="417"/>
      <c r="AJ189" s="417"/>
      <c r="AK189" s="417"/>
      <c r="AL189" s="417"/>
      <c r="AM189" s="417"/>
      <c r="AN189" s="417"/>
      <c r="AO189" s="417"/>
      <c r="AP189" s="417"/>
      <c r="AQ189" s="417"/>
      <c r="AR189" s="417"/>
      <c r="AS189" s="417"/>
      <c r="AT189" s="417"/>
      <c r="AU189" s="417"/>
      <c r="AV189" s="417"/>
      <c r="AW189" s="417"/>
      <c r="AX189" s="417"/>
      <c r="AY189" s="417"/>
      <c r="AZ189" s="417"/>
      <c r="BA189" s="417"/>
      <c r="BB189" s="417"/>
      <c r="BC189" s="417"/>
      <c r="BD189" s="417"/>
      <c r="BE189" s="417"/>
      <c r="BF189" s="417"/>
      <c r="BG189" s="417"/>
      <c r="BH189" s="417"/>
      <c r="BI189" s="417"/>
      <c r="BJ189" s="417"/>
      <c r="BK189" s="417"/>
      <c r="BL189" s="417"/>
      <c r="BM189" s="417"/>
    </row>
    <row r="190" spans="11:65" s="402" customFormat="1" x14ac:dyDescent="0.25">
      <c r="K190" s="401"/>
      <c r="L190" s="397"/>
      <c r="M190" s="398"/>
      <c r="N190" s="398"/>
      <c r="O190" s="398"/>
      <c r="P190" s="398"/>
      <c r="Q190" s="398"/>
      <c r="R190" s="398"/>
      <c r="S190" s="398"/>
      <c r="T190" s="398"/>
      <c r="V190" s="417"/>
      <c r="W190" s="398"/>
      <c r="X190" s="398"/>
      <c r="Y190" s="398"/>
      <c r="Z190" s="398"/>
      <c r="AA190" s="398"/>
      <c r="AB190" s="398"/>
      <c r="AC190" s="398"/>
      <c r="AD190" s="398"/>
      <c r="AE190" s="417"/>
      <c r="AF190" s="417"/>
      <c r="AG190" s="417"/>
      <c r="AH190" s="417"/>
      <c r="AI190" s="417"/>
      <c r="AJ190" s="417"/>
      <c r="AK190" s="417"/>
      <c r="AL190" s="417"/>
      <c r="AM190" s="417"/>
      <c r="AN190" s="417"/>
      <c r="AO190" s="417"/>
      <c r="AP190" s="417"/>
      <c r="AQ190" s="417"/>
      <c r="AR190" s="417"/>
      <c r="AS190" s="417"/>
      <c r="AT190" s="417"/>
      <c r="AU190" s="417"/>
      <c r="AV190" s="417"/>
      <c r="AW190" s="417"/>
      <c r="AX190" s="417"/>
      <c r="AY190" s="417"/>
      <c r="AZ190" s="417"/>
      <c r="BA190" s="417"/>
      <c r="BB190" s="417"/>
      <c r="BC190" s="417"/>
      <c r="BD190" s="417"/>
      <c r="BE190" s="417"/>
      <c r="BF190" s="417"/>
      <c r="BG190" s="417"/>
      <c r="BH190" s="417"/>
      <c r="BI190" s="417"/>
      <c r="BJ190" s="417"/>
      <c r="BK190" s="417"/>
      <c r="BL190" s="417"/>
      <c r="BM190" s="417"/>
    </row>
    <row r="191" spans="11:65" s="402" customFormat="1" x14ac:dyDescent="0.25">
      <c r="K191" s="401"/>
      <c r="L191" s="397"/>
      <c r="M191" s="398"/>
      <c r="N191" s="398"/>
      <c r="O191" s="398"/>
      <c r="P191" s="398"/>
      <c r="Q191" s="398"/>
      <c r="R191" s="398"/>
      <c r="S191" s="398"/>
      <c r="T191" s="398"/>
      <c r="V191" s="417"/>
      <c r="W191" s="398"/>
      <c r="X191" s="398"/>
      <c r="Y191" s="398"/>
      <c r="Z191" s="398"/>
      <c r="AA191" s="398"/>
      <c r="AB191" s="398"/>
      <c r="AC191" s="398"/>
      <c r="AD191" s="398"/>
      <c r="AE191" s="417"/>
      <c r="AF191" s="417"/>
      <c r="AG191" s="417"/>
      <c r="AH191" s="417"/>
      <c r="AI191" s="417"/>
      <c r="AJ191" s="417"/>
      <c r="AK191" s="417"/>
      <c r="AL191" s="417"/>
      <c r="AM191" s="417"/>
      <c r="AN191" s="417"/>
      <c r="AO191" s="417"/>
      <c r="AP191" s="417"/>
      <c r="AQ191" s="417"/>
      <c r="AR191" s="417"/>
      <c r="AS191" s="417"/>
      <c r="AT191" s="417"/>
      <c r="AU191" s="417"/>
      <c r="AV191" s="417"/>
      <c r="AW191" s="417"/>
      <c r="AX191" s="417"/>
      <c r="AY191" s="417"/>
      <c r="AZ191" s="417"/>
      <c r="BA191" s="417"/>
      <c r="BB191" s="417"/>
      <c r="BC191" s="417"/>
      <c r="BD191" s="417"/>
      <c r="BE191" s="417"/>
      <c r="BF191" s="417"/>
      <c r="BG191" s="417"/>
      <c r="BH191" s="417"/>
      <c r="BI191" s="417"/>
      <c r="BJ191" s="417"/>
      <c r="BK191" s="417"/>
      <c r="BL191" s="417"/>
      <c r="BM191" s="417"/>
    </row>
    <row r="192" spans="11:65" s="402" customFormat="1" x14ac:dyDescent="0.25">
      <c r="K192" s="401"/>
      <c r="L192" s="397"/>
      <c r="M192" s="398"/>
      <c r="N192" s="398"/>
      <c r="O192" s="398"/>
      <c r="P192" s="398"/>
      <c r="Q192" s="398"/>
      <c r="R192" s="398"/>
      <c r="S192" s="398"/>
      <c r="T192" s="398"/>
      <c r="V192" s="417"/>
      <c r="W192" s="398"/>
      <c r="X192" s="398"/>
      <c r="Y192" s="398"/>
      <c r="Z192" s="398"/>
      <c r="AA192" s="398"/>
      <c r="AB192" s="398"/>
      <c r="AC192" s="398"/>
      <c r="AD192" s="398"/>
      <c r="AE192" s="417"/>
      <c r="AF192" s="417"/>
      <c r="AG192" s="417"/>
      <c r="AH192" s="417"/>
      <c r="AI192" s="417"/>
      <c r="AJ192" s="417"/>
      <c r="AK192" s="417"/>
      <c r="AL192" s="417"/>
      <c r="AM192" s="417"/>
      <c r="AN192" s="417"/>
      <c r="AO192" s="417"/>
      <c r="AP192" s="417"/>
      <c r="AQ192" s="417"/>
      <c r="AR192" s="417"/>
      <c r="AS192" s="417"/>
      <c r="AT192" s="417"/>
      <c r="AU192" s="417"/>
      <c r="AV192" s="417"/>
      <c r="AW192" s="417"/>
      <c r="AX192" s="417"/>
      <c r="AY192" s="417"/>
      <c r="AZ192" s="417"/>
      <c r="BA192" s="417"/>
      <c r="BB192" s="417"/>
      <c r="BC192" s="417"/>
      <c r="BD192" s="417"/>
      <c r="BE192" s="417"/>
      <c r="BF192" s="417"/>
      <c r="BG192" s="417"/>
      <c r="BH192" s="417"/>
      <c r="BI192" s="417"/>
      <c r="BJ192" s="417"/>
      <c r="BK192" s="417"/>
      <c r="BL192" s="417"/>
      <c r="BM192" s="417"/>
    </row>
    <row r="193" spans="11:65" s="402" customFormat="1" x14ac:dyDescent="0.25">
      <c r="K193" s="401"/>
      <c r="L193" s="397"/>
      <c r="M193" s="398"/>
      <c r="N193" s="398"/>
      <c r="O193" s="398"/>
      <c r="P193" s="398"/>
      <c r="Q193" s="398"/>
      <c r="R193" s="398"/>
      <c r="S193" s="398"/>
      <c r="T193" s="398"/>
      <c r="V193" s="417"/>
      <c r="W193" s="398"/>
      <c r="X193" s="398"/>
      <c r="Y193" s="398"/>
      <c r="Z193" s="398"/>
      <c r="AA193" s="398"/>
      <c r="AB193" s="398"/>
      <c r="AC193" s="398"/>
      <c r="AD193" s="398"/>
      <c r="AE193" s="417"/>
      <c r="AF193" s="417"/>
      <c r="AG193" s="417"/>
      <c r="AH193" s="417"/>
      <c r="AI193" s="417"/>
      <c r="AJ193" s="417"/>
      <c r="AK193" s="417"/>
      <c r="AL193" s="417"/>
      <c r="AM193" s="417"/>
      <c r="AN193" s="417"/>
      <c r="AO193" s="417"/>
      <c r="AP193" s="417"/>
      <c r="AQ193" s="417"/>
      <c r="AR193" s="417"/>
      <c r="AS193" s="417"/>
      <c r="AT193" s="417"/>
      <c r="AU193" s="417"/>
      <c r="AV193" s="417"/>
      <c r="AW193" s="417"/>
      <c r="AX193" s="417"/>
      <c r="AY193" s="417"/>
      <c r="AZ193" s="417"/>
      <c r="BA193" s="417"/>
      <c r="BB193" s="417"/>
      <c r="BC193" s="417"/>
      <c r="BD193" s="417"/>
      <c r="BE193" s="417"/>
      <c r="BF193" s="417"/>
      <c r="BG193" s="417"/>
      <c r="BH193" s="417"/>
      <c r="BI193" s="417"/>
      <c r="BJ193" s="417"/>
      <c r="BK193" s="417"/>
      <c r="BL193" s="417"/>
      <c r="BM193" s="417"/>
    </row>
    <row r="194" spans="11:65" s="402" customFormat="1" x14ac:dyDescent="0.25">
      <c r="K194" s="401"/>
      <c r="L194" s="397"/>
      <c r="M194" s="398"/>
      <c r="N194" s="398"/>
      <c r="O194" s="398"/>
      <c r="P194" s="398"/>
      <c r="Q194" s="398"/>
      <c r="R194" s="398"/>
      <c r="S194" s="398"/>
      <c r="T194" s="398"/>
      <c r="V194" s="417"/>
      <c r="W194" s="398"/>
      <c r="X194" s="398"/>
      <c r="Y194" s="398"/>
      <c r="Z194" s="398"/>
      <c r="AA194" s="398"/>
      <c r="AB194" s="398"/>
      <c r="AC194" s="398"/>
      <c r="AD194" s="398"/>
      <c r="AE194" s="417"/>
      <c r="AF194" s="417"/>
      <c r="AG194" s="417"/>
      <c r="AH194" s="417"/>
      <c r="AI194" s="417"/>
      <c r="AJ194" s="417"/>
      <c r="AK194" s="417"/>
      <c r="AL194" s="417"/>
      <c r="AM194" s="417"/>
      <c r="AN194" s="417"/>
      <c r="AO194" s="417"/>
      <c r="AP194" s="417"/>
      <c r="AQ194" s="417"/>
      <c r="AR194" s="417"/>
      <c r="AS194" s="417"/>
      <c r="AT194" s="417"/>
      <c r="AU194" s="417"/>
      <c r="AV194" s="417"/>
      <c r="AW194" s="417"/>
      <c r="AX194" s="417"/>
      <c r="AY194" s="417"/>
      <c r="AZ194" s="417"/>
      <c r="BA194" s="417"/>
      <c r="BB194" s="417"/>
      <c r="BC194" s="417"/>
      <c r="BD194" s="417"/>
      <c r="BE194" s="417"/>
      <c r="BF194" s="417"/>
      <c r="BG194" s="417"/>
      <c r="BH194" s="417"/>
      <c r="BI194" s="417"/>
      <c r="BJ194" s="417"/>
      <c r="BK194" s="417"/>
      <c r="BL194" s="417"/>
      <c r="BM194" s="417"/>
    </row>
    <row r="195" spans="11:65" s="402" customFormat="1" x14ac:dyDescent="0.25">
      <c r="K195" s="401"/>
      <c r="L195" s="397"/>
      <c r="M195" s="398"/>
      <c r="N195" s="398"/>
      <c r="O195" s="398"/>
      <c r="P195" s="398"/>
      <c r="Q195" s="398"/>
      <c r="R195" s="398"/>
      <c r="S195" s="398"/>
      <c r="T195" s="398"/>
      <c r="V195" s="417"/>
      <c r="W195" s="398"/>
      <c r="X195" s="398"/>
      <c r="Y195" s="398"/>
      <c r="Z195" s="398"/>
      <c r="AA195" s="398"/>
      <c r="AB195" s="398"/>
      <c r="AC195" s="398"/>
      <c r="AD195" s="398"/>
      <c r="AE195" s="417"/>
      <c r="AF195" s="417"/>
      <c r="AG195" s="417"/>
      <c r="AH195" s="417"/>
      <c r="AI195" s="417"/>
      <c r="AJ195" s="417"/>
      <c r="AK195" s="417"/>
      <c r="AL195" s="417"/>
      <c r="AM195" s="417"/>
      <c r="AN195" s="417"/>
      <c r="AO195" s="417"/>
      <c r="AP195" s="417"/>
      <c r="AQ195" s="417"/>
      <c r="AR195" s="417"/>
      <c r="AS195" s="417"/>
      <c r="AT195" s="417"/>
      <c r="AU195" s="417"/>
      <c r="AV195" s="417"/>
      <c r="AW195" s="417"/>
      <c r="AX195" s="417"/>
      <c r="AY195" s="417"/>
      <c r="AZ195" s="417"/>
      <c r="BA195" s="417"/>
      <c r="BB195" s="417"/>
      <c r="BC195" s="417"/>
      <c r="BD195" s="417"/>
      <c r="BE195" s="417"/>
      <c r="BF195" s="417"/>
      <c r="BG195" s="417"/>
      <c r="BH195" s="417"/>
      <c r="BI195" s="417"/>
      <c r="BJ195" s="417"/>
      <c r="BK195" s="417"/>
      <c r="BL195" s="417"/>
      <c r="BM195" s="417"/>
    </row>
    <row r="196" spans="11:65" s="402" customFormat="1" x14ac:dyDescent="0.25">
      <c r="K196" s="401"/>
      <c r="L196" s="397"/>
      <c r="M196" s="398"/>
      <c r="N196" s="398"/>
      <c r="O196" s="398"/>
      <c r="P196" s="398"/>
      <c r="Q196" s="398"/>
      <c r="R196" s="398"/>
      <c r="S196" s="398"/>
      <c r="T196" s="398"/>
      <c r="V196" s="417"/>
      <c r="W196" s="398"/>
      <c r="X196" s="398"/>
      <c r="Y196" s="398"/>
      <c r="Z196" s="398"/>
      <c r="AA196" s="398"/>
      <c r="AB196" s="398"/>
      <c r="AC196" s="398"/>
      <c r="AD196" s="398"/>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7"/>
      <c r="BF196" s="417"/>
      <c r="BG196" s="417"/>
      <c r="BH196" s="417"/>
      <c r="BI196" s="417"/>
      <c r="BJ196" s="417"/>
      <c r="BK196" s="417"/>
      <c r="BL196" s="417"/>
      <c r="BM196" s="417"/>
    </row>
    <row r="197" spans="11:65" s="402" customFormat="1" x14ac:dyDescent="0.25">
      <c r="K197" s="401"/>
      <c r="L197" s="397"/>
      <c r="M197" s="398"/>
      <c r="N197" s="398"/>
      <c r="O197" s="398"/>
      <c r="P197" s="398"/>
      <c r="Q197" s="398"/>
      <c r="R197" s="398"/>
      <c r="S197" s="398"/>
      <c r="T197" s="398"/>
      <c r="V197" s="417"/>
      <c r="W197" s="398"/>
      <c r="X197" s="398"/>
      <c r="Y197" s="398"/>
      <c r="Z197" s="398"/>
      <c r="AA197" s="398"/>
      <c r="AB197" s="398"/>
      <c r="AC197" s="398"/>
      <c r="AD197" s="398"/>
      <c r="AE197" s="417"/>
      <c r="AF197" s="417"/>
      <c r="AG197" s="417"/>
      <c r="AH197" s="417"/>
      <c r="AI197" s="417"/>
      <c r="AJ197" s="417"/>
      <c r="AK197" s="417"/>
      <c r="AL197" s="417"/>
      <c r="AM197" s="417"/>
      <c r="AN197" s="417"/>
      <c r="AO197" s="417"/>
      <c r="AP197" s="417"/>
      <c r="AQ197" s="417"/>
      <c r="AR197" s="417"/>
      <c r="AS197" s="417"/>
      <c r="AT197" s="417"/>
      <c r="AU197" s="417"/>
      <c r="AV197" s="417"/>
      <c r="AW197" s="417"/>
      <c r="AX197" s="417"/>
      <c r="AY197" s="417"/>
      <c r="AZ197" s="417"/>
      <c r="BA197" s="417"/>
      <c r="BB197" s="417"/>
      <c r="BC197" s="417"/>
      <c r="BD197" s="417"/>
      <c r="BE197" s="417"/>
      <c r="BF197" s="417"/>
      <c r="BG197" s="417"/>
      <c r="BH197" s="417"/>
      <c r="BI197" s="417"/>
      <c r="BJ197" s="417"/>
      <c r="BK197" s="417"/>
      <c r="BL197" s="417"/>
      <c r="BM197" s="417"/>
    </row>
    <row r="198" spans="11:65" s="402" customFormat="1" x14ac:dyDescent="0.25">
      <c r="K198" s="401"/>
      <c r="L198" s="397"/>
      <c r="M198" s="398"/>
      <c r="N198" s="398"/>
      <c r="O198" s="398"/>
      <c r="P198" s="398"/>
      <c r="Q198" s="398"/>
      <c r="R198" s="398"/>
      <c r="S198" s="398"/>
      <c r="T198" s="398"/>
      <c r="V198" s="417"/>
      <c r="W198" s="398"/>
      <c r="X198" s="398"/>
      <c r="Y198" s="398"/>
      <c r="Z198" s="398"/>
      <c r="AA198" s="398"/>
      <c r="AB198" s="398"/>
      <c r="AC198" s="398"/>
      <c r="AD198" s="398"/>
      <c r="AE198" s="417"/>
      <c r="AF198" s="417"/>
      <c r="AG198" s="417"/>
      <c r="AH198" s="417"/>
      <c r="AI198" s="417"/>
      <c r="AJ198" s="417"/>
      <c r="AK198" s="417"/>
      <c r="AL198" s="417"/>
      <c r="AM198" s="417"/>
      <c r="AN198" s="417"/>
      <c r="AO198" s="417"/>
      <c r="AP198" s="417"/>
      <c r="AQ198" s="417"/>
      <c r="AR198" s="417"/>
      <c r="AS198" s="417"/>
      <c r="AT198" s="417"/>
      <c r="AU198" s="417"/>
      <c r="AV198" s="417"/>
      <c r="AW198" s="417"/>
      <c r="AX198" s="417"/>
      <c r="AY198" s="417"/>
      <c r="AZ198" s="417"/>
      <c r="BA198" s="417"/>
      <c r="BB198" s="417"/>
      <c r="BC198" s="417"/>
      <c r="BD198" s="417"/>
      <c r="BE198" s="417"/>
      <c r="BF198" s="417"/>
      <c r="BG198" s="417"/>
      <c r="BH198" s="417"/>
      <c r="BI198" s="417"/>
      <c r="BJ198" s="417"/>
      <c r="BK198" s="417"/>
      <c r="BL198" s="417"/>
      <c r="BM198" s="417"/>
    </row>
    <row r="199" spans="11:65" s="402" customFormat="1" x14ac:dyDescent="0.25">
      <c r="K199" s="401"/>
      <c r="L199" s="397"/>
      <c r="M199" s="398"/>
      <c r="N199" s="398"/>
      <c r="O199" s="398"/>
      <c r="P199" s="398"/>
      <c r="Q199" s="398"/>
      <c r="R199" s="398"/>
      <c r="S199" s="398"/>
      <c r="T199" s="398"/>
      <c r="V199" s="417"/>
      <c r="W199" s="398"/>
      <c r="X199" s="398"/>
      <c r="Y199" s="398"/>
      <c r="Z199" s="398"/>
      <c r="AA199" s="398"/>
      <c r="AB199" s="398"/>
      <c r="AC199" s="398"/>
      <c r="AD199" s="398"/>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c r="BE199" s="417"/>
      <c r="BF199" s="417"/>
      <c r="BG199" s="417"/>
      <c r="BH199" s="417"/>
      <c r="BI199" s="417"/>
      <c r="BJ199" s="417"/>
      <c r="BK199" s="417"/>
      <c r="BL199" s="417"/>
      <c r="BM199" s="417"/>
    </row>
    <row r="200" spans="11:65" s="402" customFormat="1" x14ac:dyDescent="0.25">
      <c r="K200" s="401"/>
      <c r="L200" s="397"/>
      <c r="M200" s="398"/>
      <c r="N200" s="398"/>
      <c r="O200" s="398"/>
      <c r="P200" s="398"/>
      <c r="Q200" s="398"/>
      <c r="R200" s="398"/>
      <c r="S200" s="398"/>
      <c r="T200" s="398"/>
      <c r="V200" s="417"/>
      <c r="W200" s="398"/>
      <c r="X200" s="398"/>
      <c r="Y200" s="398"/>
      <c r="Z200" s="398"/>
      <c r="AA200" s="398"/>
      <c r="AB200" s="398"/>
      <c r="AC200" s="398"/>
      <c r="AD200" s="398"/>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c r="BE200" s="417"/>
      <c r="BF200" s="417"/>
      <c r="BG200" s="417"/>
      <c r="BH200" s="417"/>
      <c r="BI200" s="417"/>
      <c r="BJ200" s="417"/>
      <c r="BK200" s="417"/>
      <c r="BL200" s="417"/>
      <c r="BM200" s="417"/>
    </row>
    <row r="201" spans="11:65" s="402" customFormat="1" x14ac:dyDescent="0.25">
      <c r="K201" s="401"/>
      <c r="L201" s="397"/>
      <c r="M201" s="398"/>
      <c r="N201" s="398"/>
      <c r="O201" s="398"/>
      <c r="P201" s="398"/>
      <c r="Q201" s="398"/>
      <c r="R201" s="398"/>
      <c r="S201" s="398"/>
      <c r="T201" s="398"/>
      <c r="V201" s="417"/>
      <c r="W201" s="398"/>
      <c r="X201" s="398"/>
      <c r="Y201" s="398"/>
      <c r="Z201" s="398"/>
      <c r="AA201" s="398"/>
      <c r="AB201" s="398"/>
      <c r="AC201" s="398"/>
      <c r="AD201" s="398"/>
      <c r="AE201" s="417"/>
      <c r="AF201" s="417"/>
      <c r="AG201" s="417"/>
      <c r="AH201" s="417"/>
      <c r="AI201" s="417"/>
      <c r="AJ201" s="417"/>
      <c r="AK201" s="417"/>
      <c r="AL201" s="417"/>
      <c r="AM201" s="417"/>
      <c r="AN201" s="417"/>
      <c r="AO201" s="417"/>
      <c r="AP201" s="417"/>
      <c r="AQ201" s="417"/>
      <c r="AR201" s="417"/>
      <c r="AS201" s="417"/>
      <c r="AT201" s="417"/>
      <c r="AU201" s="417"/>
      <c r="AV201" s="417"/>
      <c r="AW201" s="417"/>
      <c r="AX201" s="417"/>
      <c r="AY201" s="417"/>
      <c r="AZ201" s="417"/>
      <c r="BA201" s="417"/>
      <c r="BB201" s="417"/>
      <c r="BC201" s="417"/>
      <c r="BD201" s="417"/>
      <c r="BE201" s="417"/>
      <c r="BF201" s="417"/>
      <c r="BG201" s="417"/>
      <c r="BH201" s="417"/>
      <c r="BI201" s="417"/>
      <c r="BJ201" s="417"/>
      <c r="BK201" s="417"/>
      <c r="BL201" s="417"/>
      <c r="BM201" s="417"/>
    </row>
    <row r="202" spans="11:65" s="402" customFormat="1" x14ac:dyDescent="0.25">
      <c r="K202" s="401"/>
      <c r="L202" s="397"/>
      <c r="M202" s="398"/>
      <c r="N202" s="398"/>
      <c r="O202" s="398"/>
      <c r="P202" s="398"/>
      <c r="Q202" s="398"/>
      <c r="R202" s="398"/>
      <c r="S202" s="398"/>
      <c r="T202" s="398"/>
      <c r="V202" s="417"/>
      <c r="W202" s="398"/>
      <c r="X202" s="398"/>
      <c r="Y202" s="398"/>
      <c r="Z202" s="398"/>
      <c r="AA202" s="398"/>
      <c r="AB202" s="398"/>
      <c r="AC202" s="398"/>
      <c r="AD202" s="398"/>
      <c r="AE202" s="417"/>
      <c r="AF202" s="417"/>
      <c r="AG202" s="417"/>
      <c r="AH202" s="417"/>
      <c r="AI202" s="417"/>
      <c r="AJ202" s="417"/>
      <c r="AK202" s="417"/>
      <c r="AL202" s="417"/>
      <c r="AM202" s="417"/>
      <c r="AN202" s="417"/>
      <c r="AO202" s="417"/>
      <c r="AP202" s="417"/>
      <c r="AQ202" s="417"/>
      <c r="AR202" s="417"/>
      <c r="AS202" s="417"/>
      <c r="AT202" s="417"/>
      <c r="AU202" s="417"/>
      <c r="AV202" s="417"/>
      <c r="AW202" s="417"/>
      <c r="AX202" s="417"/>
      <c r="AY202" s="417"/>
      <c r="AZ202" s="417"/>
      <c r="BA202" s="417"/>
      <c r="BB202" s="417"/>
      <c r="BC202" s="417"/>
      <c r="BD202" s="417"/>
      <c r="BE202" s="417"/>
      <c r="BF202" s="417"/>
      <c r="BG202" s="417"/>
      <c r="BH202" s="417"/>
      <c r="BI202" s="417"/>
      <c r="BJ202" s="417"/>
      <c r="BK202" s="417"/>
      <c r="BL202" s="417"/>
      <c r="BM202" s="417"/>
    </row>
    <row r="203" spans="11:65" s="402" customFormat="1" x14ac:dyDescent="0.25">
      <c r="K203" s="401"/>
      <c r="L203" s="397"/>
      <c r="M203" s="398"/>
      <c r="N203" s="398"/>
      <c r="O203" s="398"/>
      <c r="P203" s="398"/>
      <c r="Q203" s="398"/>
      <c r="R203" s="398"/>
      <c r="S203" s="398"/>
      <c r="T203" s="398"/>
      <c r="V203" s="417"/>
      <c r="W203" s="398"/>
      <c r="X203" s="398"/>
      <c r="Y203" s="398"/>
      <c r="Z203" s="398"/>
      <c r="AA203" s="398"/>
      <c r="AB203" s="398"/>
      <c r="AC203" s="398"/>
      <c r="AD203" s="398"/>
      <c r="AE203" s="417"/>
      <c r="AF203" s="417"/>
      <c r="AG203" s="417"/>
      <c r="AH203" s="417"/>
      <c r="AI203" s="417"/>
      <c r="AJ203" s="417"/>
      <c r="AK203" s="417"/>
      <c r="AL203" s="417"/>
      <c r="AM203" s="417"/>
      <c r="AN203" s="417"/>
      <c r="AO203" s="417"/>
      <c r="AP203" s="417"/>
      <c r="AQ203" s="417"/>
      <c r="AR203" s="417"/>
      <c r="AS203" s="417"/>
      <c r="AT203" s="417"/>
      <c r="AU203" s="417"/>
      <c r="AV203" s="417"/>
      <c r="AW203" s="417"/>
      <c r="AX203" s="417"/>
      <c r="AY203" s="417"/>
      <c r="AZ203" s="417"/>
      <c r="BA203" s="417"/>
      <c r="BB203" s="417"/>
      <c r="BC203" s="417"/>
      <c r="BD203" s="417"/>
      <c r="BE203" s="417"/>
      <c r="BF203" s="417"/>
      <c r="BG203" s="417"/>
      <c r="BH203" s="417"/>
      <c r="BI203" s="417"/>
      <c r="BJ203" s="417"/>
      <c r="BK203" s="417"/>
      <c r="BL203" s="417"/>
      <c r="BM203" s="417"/>
    </row>
    <row r="204" spans="11:65" s="402" customFormat="1" x14ac:dyDescent="0.25">
      <c r="K204" s="401"/>
      <c r="L204" s="397"/>
      <c r="M204" s="398"/>
      <c r="N204" s="398"/>
      <c r="O204" s="398"/>
      <c r="P204" s="398"/>
      <c r="Q204" s="398"/>
      <c r="R204" s="398"/>
      <c r="S204" s="398"/>
      <c r="T204" s="398"/>
      <c r="V204" s="417"/>
      <c r="W204" s="398"/>
      <c r="X204" s="398"/>
      <c r="Y204" s="398"/>
      <c r="Z204" s="398"/>
      <c r="AA204" s="398"/>
      <c r="AB204" s="398"/>
      <c r="AC204" s="398"/>
      <c r="AD204" s="398"/>
      <c r="AE204" s="417"/>
      <c r="AF204" s="417"/>
      <c r="AG204" s="417"/>
      <c r="AH204" s="417"/>
      <c r="AI204" s="417"/>
      <c r="AJ204" s="417"/>
      <c r="AK204" s="417"/>
      <c r="AL204" s="417"/>
      <c r="AM204" s="417"/>
      <c r="AN204" s="417"/>
      <c r="AO204" s="417"/>
      <c r="AP204" s="417"/>
      <c r="AQ204" s="417"/>
      <c r="AR204" s="417"/>
      <c r="AS204" s="417"/>
      <c r="AT204" s="417"/>
      <c r="AU204" s="417"/>
      <c r="AV204" s="417"/>
      <c r="AW204" s="417"/>
      <c r="AX204" s="417"/>
      <c r="AY204" s="417"/>
      <c r="AZ204" s="417"/>
      <c r="BA204" s="417"/>
      <c r="BB204" s="417"/>
      <c r="BC204" s="417"/>
      <c r="BD204" s="417"/>
      <c r="BE204" s="417"/>
      <c r="BF204" s="417"/>
      <c r="BG204" s="417"/>
      <c r="BH204" s="417"/>
      <c r="BI204" s="417"/>
      <c r="BJ204" s="417"/>
      <c r="BK204" s="417"/>
      <c r="BL204" s="417"/>
      <c r="BM204" s="417"/>
    </row>
    <row r="205" spans="11:65" s="402" customFormat="1" x14ac:dyDescent="0.25">
      <c r="K205" s="401"/>
      <c r="L205" s="397"/>
      <c r="M205" s="398"/>
      <c r="N205" s="398"/>
      <c r="O205" s="398"/>
      <c r="P205" s="398"/>
      <c r="Q205" s="398"/>
      <c r="R205" s="398"/>
      <c r="S205" s="398"/>
      <c r="T205" s="398"/>
      <c r="V205" s="417"/>
      <c r="W205" s="398"/>
      <c r="X205" s="398"/>
      <c r="Y205" s="398"/>
      <c r="Z205" s="398"/>
      <c r="AA205" s="398"/>
      <c r="AB205" s="398"/>
      <c r="AC205" s="398"/>
      <c r="AD205" s="398"/>
      <c r="AE205" s="417"/>
      <c r="AF205" s="417"/>
      <c r="AG205" s="417"/>
      <c r="AH205" s="417"/>
      <c r="AI205" s="417"/>
      <c r="AJ205" s="417"/>
      <c r="AK205" s="417"/>
      <c r="AL205" s="417"/>
      <c r="AM205" s="417"/>
      <c r="AN205" s="417"/>
      <c r="AO205" s="417"/>
      <c r="AP205" s="417"/>
      <c r="AQ205" s="417"/>
      <c r="AR205" s="417"/>
      <c r="AS205" s="417"/>
      <c r="AT205" s="417"/>
      <c r="AU205" s="417"/>
      <c r="AV205" s="417"/>
      <c r="AW205" s="417"/>
      <c r="AX205" s="417"/>
      <c r="AY205" s="417"/>
      <c r="AZ205" s="417"/>
      <c r="BA205" s="417"/>
      <c r="BB205" s="417"/>
      <c r="BC205" s="417"/>
      <c r="BD205" s="417"/>
      <c r="BE205" s="417"/>
      <c r="BF205" s="417"/>
      <c r="BG205" s="417"/>
      <c r="BH205" s="417"/>
      <c r="BI205" s="417"/>
      <c r="BJ205" s="417"/>
      <c r="BK205" s="417"/>
      <c r="BL205" s="417"/>
      <c r="BM205" s="417"/>
    </row>
    <row r="206" spans="11:65" s="402" customFormat="1" x14ac:dyDescent="0.25">
      <c r="K206" s="401"/>
      <c r="L206" s="397"/>
      <c r="M206" s="398"/>
      <c r="N206" s="398"/>
      <c r="O206" s="398"/>
      <c r="P206" s="398"/>
      <c r="Q206" s="398"/>
      <c r="R206" s="398"/>
      <c r="S206" s="398"/>
      <c r="T206" s="398"/>
      <c r="V206" s="417"/>
      <c r="W206" s="398"/>
      <c r="X206" s="398"/>
      <c r="Y206" s="398"/>
      <c r="Z206" s="398"/>
      <c r="AA206" s="398"/>
      <c r="AB206" s="398"/>
      <c r="AC206" s="398"/>
      <c r="AD206" s="398"/>
      <c r="AE206" s="417"/>
      <c r="AF206" s="417"/>
      <c r="AG206" s="417"/>
      <c r="AH206" s="417"/>
      <c r="AI206" s="417"/>
      <c r="AJ206" s="417"/>
      <c r="AK206" s="417"/>
      <c r="AL206" s="417"/>
      <c r="AM206" s="417"/>
      <c r="AN206" s="417"/>
      <c r="AO206" s="417"/>
      <c r="AP206" s="417"/>
      <c r="AQ206" s="417"/>
      <c r="AR206" s="417"/>
      <c r="AS206" s="417"/>
      <c r="AT206" s="417"/>
      <c r="AU206" s="417"/>
      <c r="AV206" s="417"/>
      <c r="AW206" s="417"/>
      <c r="AX206" s="417"/>
      <c r="AY206" s="417"/>
      <c r="AZ206" s="417"/>
      <c r="BA206" s="417"/>
      <c r="BB206" s="417"/>
      <c r="BC206" s="417"/>
      <c r="BD206" s="417"/>
      <c r="BE206" s="417"/>
      <c r="BF206" s="417"/>
      <c r="BG206" s="417"/>
      <c r="BH206" s="417"/>
      <c r="BI206" s="417"/>
      <c r="BJ206" s="417"/>
      <c r="BK206" s="417"/>
      <c r="BL206" s="417"/>
      <c r="BM206" s="417"/>
    </row>
    <row r="207" spans="11:65" s="402" customFormat="1" x14ac:dyDescent="0.25">
      <c r="K207" s="401"/>
      <c r="L207" s="397"/>
      <c r="M207" s="398"/>
      <c r="N207" s="398"/>
      <c r="O207" s="398"/>
      <c r="P207" s="398"/>
      <c r="Q207" s="398"/>
      <c r="R207" s="398"/>
      <c r="S207" s="398"/>
      <c r="T207" s="398"/>
      <c r="V207" s="417"/>
      <c r="W207" s="398"/>
      <c r="X207" s="398"/>
      <c r="Y207" s="398"/>
      <c r="Z207" s="398"/>
      <c r="AA207" s="398"/>
      <c r="AB207" s="398"/>
      <c r="AC207" s="398"/>
      <c r="AD207" s="398"/>
      <c r="AE207" s="417"/>
      <c r="AF207" s="417"/>
      <c r="AG207" s="417"/>
      <c r="AH207" s="417"/>
      <c r="AI207" s="417"/>
      <c r="AJ207" s="417"/>
      <c r="AK207" s="417"/>
      <c r="AL207" s="417"/>
      <c r="AM207" s="417"/>
      <c r="AN207" s="417"/>
      <c r="AO207" s="417"/>
      <c r="AP207" s="417"/>
      <c r="AQ207" s="417"/>
      <c r="AR207" s="417"/>
      <c r="AS207" s="417"/>
      <c r="AT207" s="417"/>
      <c r="AU207" s="417"/>
      <c r="AV207" s="417"/>
      <c r="AW207" s="417"/>
      <c r="AX207" s="417"/>
      <c r="AY207" s="417"/>
      <c r="AZ207" s="417"/>
      <c r="BA207" s="417"/>
      <c r="BB207" s="417"/>
      <c r="BC207" s="417"/>
      <c r="BD207" s="417"/>
      <c r="BE207" s="417"/>
      <c r="BF207" s="417"/>
      <c r="BG207" s="417"/>
      <c r="BH207" s="417"/>
      <c r="BI207" s="417"/>
      <c r="BJ207" s="417"/>
      <c r="BK207" s="417"/>
      <c r="BL207" s="417"/>
      <c r="BM207" s="417"/>
    </row>
    <row r="208" spans="11:65" s="402" customFormat="1" x14ac:dyDescent="0.25">
      <c r="K208" s="401"/>
      <c r="L208" s="397"/>
      <c r="M208" s="398"/>
      <c r="N208" s="398"/>
      <c r="O208" s="398"/>
      <c r="P208" s="398"/>
      <c r="Q208" s="398"/>
      <c r="R208" s="398"/>
      <c r="S208" s="398"/>
      <c r="T208" s="398"/>
      <c r="V208" s="417"/>
      <c r="W208" s="398"/>
      <c r="X208" s="398"/>
      <c r="Y208" s="398"/>
      <c r="Z208" s="398"/>
      <c r="AA208" s="398"/>
      <c r="AB208" s="398"/>
      <c r="AC208" s="398"/>
      <c r="AD208" s="398"/>
      <c r="AE208" s="417"/>
      <c r="AF208" s="417"/>
      <c r="AG208" s="417"/>
      <c r="AH208" s="417"/>
      <c r="AI208" s="417"/>
      <c r="AJ208" s="417"/>
      <c r="AK208" s="417"/>
      <c r="AL208" s="417"/>
      <c r="AM208" s="417"/>
      <c r="AN208" s="417"/>
      <c r="AO208" s="417"/>
      <c r="AP208" s="417"/>
      <c r="AQ208" s="417"/>
      <c r="AR208" s="417"/>
      <c r="AS208" s="417"/>
      <c r="AT208" s="417"/>
      <c r="AU208" s="417"/>
      <c r="AV208" s="417"/>
      <c r="AW208" s="417"/>
      <c r="AX208" s="417"/>
      <c r="AY208" s="417"/>
      <c r="AZ208" s="417"/>
      <c r="BA208" s="417"/>
      <c r="BB208" s="417"/>
      <c r="BC208" s="417"/>
      <c r="BD208" s="417"/>
      <c r="BE208" s="417"/>
      <c r="BF208" s="417"/>
      <c r="BG208" s="417"/>
      <c r="BH208" s="417"/>
      <c r="BI208" s="417"/>
      <c r="BJ208" s="417"/>
      <c r="BK208" s="417"/>
      <c r="BL208" s="417"/>
      <c r="BM208" s="417"/>
    </row>
    <row r="209" spans="11:65" s="402" customFormat="1" x14ac:dyDescent="0.25">
      <c r="K209" s="401"/>
      <c r="L209" s="397"/>
      <c r="M209" s="398"/>
      <c r="N209" s="398"/>
      <c r="O209" s="398"/>
      <c r="P209" s="398"/>
      <c r="Q209" s="398"/>
      <c r="R209" s="398"/>
      <c r="S209" s="398"/>
      <c r="T209" s="398"/>
      <c r="V209" s="417"/>
      <c r="W209" s="398"/>
      <c r="X209" s="398"/>
      <c r="Y209" s="398"/>
      <c r="Z209" s="398"/>
      <c r="AA209" s="398"/>
      <c r="AB209" s="398"/>
      <c r="AC209" s="398"/>
      <c r="AD209" s="398"/>
      <c r="AE209" s="417"/>
      <c r="AF209" s="417"/>
      <c r="AG209" s="417"/>
      <c r="AH209" s="417"/>
      <c r="AI209" s="417"/>
      <c r="AJ209" s="417"/>
      <c r="AK209" s="417"/>
      <c r="AL209" s="417"/>
      <c r="AM209" s="417"/>
      <c r="AN209" s="417"/>
      <c r="AO209" s="417"/>
      <c r="AP209" s="417"/>
      <c r="AQ209" s="417"/>
      <c r="AR209" s="417"/>
      <c r="AS209" s="417"/>
      <c r="AT209" s="417"/>
      <c r="AU209" s="417"/>
      <c r="AV209" s="417"/>
      <c r="AW209" s="417"/>
      <c r="AX209" s="417"/>
      <c r="AY209" s="417"/>
      <c r="AZ209" s="417"/>
      <c r="BA209" s="417"/>
      <c r="BB209" s="417"/>
      <c r="BC209" s="417"/>
      <c r="BD209" s="417"/>
      <c r="BE209" s="417"/>
      <c r="BF209" s="417"/>
      <c r="BG209" s="417"/>
      <c r="BH209" s="417"/>
      <c r="BI209" s="417"/>
      <c r="BJ209" s="417"/>
      <c r="BK209" s="417"/>
      <c r="BL209" s="417"/>
      <c r="BM209" s="417"/>
    </row>
    <row r="210" spans="11:65" s="402" customFormat="1" x14ac:dyDescent="0.25">
      <c r="K210" s="401"/>
      <c r="L210" s="397"/>
      <c r="M210" s="398"/>
      <c r="N210" s="398"/>
      <c r="O210" s="398"/>
      <c r="P210" s="398"/>
      <c r="Q210" s="398"/>
      <c r="R210" s="398"/>
      <c r="S210" s="398"/>
      <c r="T210" s="398"/>
      <c r="V210" s="417"/>
      <c r="W210" s="398"/>
      <c r="X210" s="398"/>
      <c r="Y210" s="398"/>
      <c r="Z210" s="398"/>
      <c r="AA210" s="398"/>
      <c r="AB210" s="398"/>
      <c r="AC210" s="398"/>
      <c r="AD210" s="398"/>
      <c r="AE210" s="417"/>
      <c r="AF210" s="417"/>
      <c r="AG210" s="417"/>
      <c r="AH210" s="417"/>
      <c r="AI210" s="417"/>
      <c r="AJ210" s="417"/>
      <c r="AK210" s="417"/>
      <c r="AL210" s="417"/>
      <c r="AM210" s="417"/>
      <c r="AN210" s="417"/>
      <c r="AO210" s="417"/>
      <c r="AP210" s="417"/>
      <c r="AQ210" s="417"/>
      <c r="AR210" s="417"/>
      <c r="AS210" s="417"/>
      <c r="AT210" s="417"/>
      <c r="AU210" s="417"/>
      <c r="AV210" s="417"/>
      <c r="AW210" s="417"/>
      <c r="AX210" s="417"/>
      <c r="AY210" s="417"/>
      <c r="AZ210" s="417"/>
      <c r="BA210" s="417"/>
      <c r="BB210" s="417"/>
      <c r="BC210" s="417"/>
      <c r="BD210" s="417"/>
      <c r="BE210" s="417"/>
      <c r="BF210" s="417"/>
      <c r="BG210" s="417"/>
      <c r="BH210" s="417"/>
      <c r="BI210" s="417"/>
      <c r="BJ210" s="417"/>
      <c r="BK210" s="417"/>
      <c r="BL210" s="417"/>
      <c r="BM210" s="417"/>
    </row>
    <row r="211" spans="11:65" s="402" customFormat="1" x14ac:dyDescent="0.25">
      <c r="K211" s="401"/>
      <c r="L211" s="397"/>
      <c r="M211" s="398"/>
      <c r="N211" s="398"/>
      <c r="O211" s="398"/>
      <c r="P211" s="398"/>
      <c r="Q211" s="398"/>
      <c r="R211" s="398"/>
      <c r="S211" s="398"/>
      <c r="T211" s="398"/>
      <c r="V211" s="417"/>
      <c r="W211" s="398"/>
      <c r="X211" s="398"/>
      <c r="Y211" s="398"/>
      <c r="Z211" s="398"/>
      <c r="AA211" s="398"/>
      <c r="AB211" s="398"/>
      <c r="AC211" s="398"/>
      <c r="AD211" s="398"/>
      <c r="AE211" s="417"/>
      <c r="AF211" s="417"/>
      <c r="AG211" s="417"/>
      <c r="AH211" s="417"/>
      <c r="AI211" s="417"/>
      <c r="AJ211" s="417"/>
      <c r="AK211" s="417"/>
      <c r="AL211" s="417"/>
      <c r="AM211" s="417"/>
      <c r="AN211" s="417"/>
      <c r="AO211" s="417"/>
      <c r="AP211" s="417"/>
      <c r="AQ211" s="417"/>
      <c r="AR211" s="417"/>
      <c r="AS211" s="417"/>
      <c r="AT211" s="417"/>
      <c r="AU211" s="417"/>
      <c r="AV211" s="417"/>
      <c r="AW211" s="417"/>
      <c r="AX211" s="417"/>
      <c r="AY211" s="417"/>
      <c r="AZ211" s="417"/>
      <c r="BA211" s="417"/>
      <c r="BB211" s="417"/>
      <c r="BC211" s="417"/>
      <c r="BD211" s="417"/>
      <c r="BE211" s="417"/>
      <c r="BF211" s="417"/>
      <c r="BG211" s="417"/>
      <c r="BH211" s="417"/>
      <c r="BI211" s="417"/>
      <c r="BJ211" s="417"/>
      <c r="BK211" s="417"/>
      <c r="BL211" s="417"/>
      <c r="BM211" s="417"/>
    </row>
    <row r="212" spans="11:65" s="402" customFormat="1" x14ac:dyDescent="0.25">
      <c r="K212" s="401"/>
      <c r="L212" s="397"/>
      <c r="M212" s="398"/>
      <c r="N212" s="398"/>
      <c r="O212" s="398"/>
      <c r="P212" s="398"/>
      <c r="Q212" s="398"/>
      <c r="R212" s="398"/>
      <c r="S212" s="398"/>
      <c r="T212" s="398"/>
      <c r="V212" s="417"/>
      <c r="W212" s="398"/>
      <c r="X212" s="398"/>
      <c r="Y212" s="398"/>
      <c r="Z212" s="398"/>
      <c r="AA212" s="398"/>
      <c r="AB212" s="398"/>
      <c r="AC212" s="398"/>
      <c r="AD212" s="398"/>
      <c r="AE212" s="417"/>
      <c r="AF212" s="417"/>
      <c r="AG212" s="417"/>
      <c r="AH212" s="417"/>
      <c r="AI212" s="417"/>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row>
    <row r="213" spans="11:65" s="402" customFormat="1" x14ac:dyDescent="0.25">
      <c r="K213" s="401"/>
      <c r="L213" s="397"/>
      <c r="M213" s="398"/>
      <c r="N213" s="398"/>
      <c r="O213" s="398"/>
      <c r="P213" s="398"/>
      <c r="Q213" s="398"/>
      <c r="R213" s="398"/>
      <c r="S213" s="398"/>
      <c r="T213" s="398"/>
      <c r="V213" s="417"/>
      <c r="W213" s="398"/>
      <c r="X213" s="398"/>
      <c r="Y213" s="398"/>
      <c r="Z213" s="398"/>
      <c r="AA213" s="398"/>
      <c r="AB213" s="398"/>
      <c r="AC213" s="398"/>
      <c r="AD213" s="398"/>
      <c r="AE213" s="417"/>
      <c r="AF213" s="417"/>
      <c r="AG213" s="417"/>
      <c r="AH213" s="417"/>
      <c r="AI213" s="417"/>
      <c r="AJ213" s="417"/>
      <c r="AK213" s="417"/>
      <c r="AL213" s="417"/>
      <c r="AM213" s="417"/>
      <c r="AN213" s="417"/>
      <c r="AO213" s="417"/>
      <c r="AP213" s="417"/>
      <c r="AQ213" s="417"/>
      <c r="AR213" s="417"/>
      <c r="AS213" s="417"/>
      <c r="AT213" s="417"/>
      <c r="AU213" s="417"/>
      <c r="AV213" s="417"/>
      <c r="AW213" s="417"/>
      <c r="AX213" s="417"/>
      <c r="AY213" s="417"/>
      <c r="AZ213" s="417"/>
      <c r="BA213" s="417"/>
      <c r="BB213" s="417"/>
      <c r="BC213" s="417"/>
      <c r="BD213" s="417"/>
      <c r="BE213" s="417"/>
      <c r="BF213" s="417"/>
      <c r="BG213" s="417"/>
      <c r="BH213" s="417"/>
      <c r="BI213" s="417"/>
      <c r="BJ213" s="417"/>
      <c r="BK213" s="417"/>
      <c r="BL213" s="417"/>
      <c r="BM213" s="417"/>
    </row>
    <row r="214" spans="11:65" s="402" customFormat="1" x14ac:dyDescent="0.25">
      <c r="K214" s="401"/>
      <c r="L214" s="397"/>
      <c r="M214" s="398"/>
      <c r="N214" s="398"/>
      <c r="O214" s="398"/>
      <c r="P214" s="398"/>
      <c r="Q214" s="398"/>
      <c r="R214" s="398"/>
      <c r="S214" s="398"/>
      <c r="T214" s="398"/>
      <c r="V214" s="417"/>
      <c r="W214" s="398"/>
      <c r="X214" s="398"/>
      <c r="Y214" s="398"/>
      <c r="Z214" s="398"/>
      <c r="AA214" s="398"/>
      <c r="AB214" s="398"/>
      <c r="AC214" s="398"/>
      <c r="AD214" s="398"/>
      <c r="AE214" s="417"/>
      <c r="AF214" s="417"/>
      <c r="AG214" s="417"/>
      <c r="AH214" s="417"/>
      <c r="AI214" s="417"/>
      <c r="AJ214" s="417"/>
      <c r="AK214" s="417"/>
      <c r="AL214" s="417"/>
      <c r="AM214" s="417"/>
      <c r="AN214" s="417"/>
      <c r="AO214" s="417"/>
      <c r="AP214" s="417"/>
      <c r="AQ214" s="417"/>
      <c r="AR214" s="417"/>
      <c r="AS214" s="417"/>
      <c r="AT214" s="417"/>
      <c r="AU214" s="417"/>
      <c r="AV214" s="417"/>
      <c r="AW214" s="417"/>
      <c r="AX214" s="417"/>
      <c r="AY214" s="417"/>
      <c r="AZ214" s="417"/>
      <c r="BA214" s="417"/>
      <c r="BB214" s="417"/>
      <c r="BC214" s="417"/>
      <c r="BD214" s="417"/>
      <c r="BE214" s="417"/>
      <c r="BF214" s="417"/>
      <c r="BG214" s="417"/>
      <c r="BH214" s="417"/>
      <c r="BI214" s="417"/>
      <c r="BJ214" s="417"/>
      <c r="BK214" s="417"/>
      <c r="BL214" s="417"/>
      <c r="BM214" s="417"/>
    </row>
    <row r="215" spans="11:65" s="402" customFormat="1" x14ac:dyDescent="0.25">
      <c r="K215" s="401"/>
      <c r="L215" s="397"/>
      <c r="M215" s="398"/>
      <c r="N215" s="398"/>
      <c r="O215" s="398"/>
      <c r="P215" s="398"/>
      <c r="Q215" s="398"/>
      <c r="R215" s="398"/>
      <c r="S215" s="398"/>
      <c r="T215" s="398"/>
      <c r="V215" s="417"/>
      <c r="W215" s="398"/>
      <c r="X215" s="398"/>
      <c r="Y215" s="398"/>
      <c r="Z215" s="398"/>
      <c r="AA215" s="398"/>
      <c r="AB215" s="398"/>
      <c r="AC215" s="398"/>
      <c r="AD215" s="398"/>
      <c r="AE215" s="417"/>
      <c r="AF215" s="417"/>
      <c r="AG215" s="417"/>
      <c r="AH215" s="417"/>
      <c r="AI215" s="417"/>
      <c r="AJ215" s="417"/>
      <c r="AK215" s="417"/>
      <c r="AL215" s="417"/>
      <c r="AM215" s="417"/>
      <c r="AN215" s="417"/>
      <c r="AO215" s="417"/>
      <c r="AP215" s="417"/>
      <c r="AQ215" s="417"/>
      <c r="AR215" s="417"/>
      <c r="AS215" s="417"/>
      <c r="AT215" s="417"/>
      <c r="AU215" s="417"/>
      <c r="AV215" s="417"/>
      <c r="AW215" s="417"/>
      <c r="AX215" s="417"/>
      <c r="AY215" s="417"/>
      <c r="AZ215" s="417"/>
      <c r="BA215" s="417"/>
      <c r="BB215" s="417"/>
      <c r="BC215" s="417"/>
      <c r="BD215" s="417"/>
      <c r="BE215" s="417"/>
      <c r="BF215" s="417"/>
      <c r="BG215" s="417"/>
      <c r="BH215" s="417"/>
      <c r="BI215" s="417"/>
      <c r="BJ215" s="417"/>
      <c r="BK215" s="417"/>
      <c r="BL215" s="417"/>
      <c r="BM215" s="417"/>
    </row>
    <row r="216" spans="11:65" s="402" customFormat="1" x14ac:dyDescent="0.25">
      <c r="K216" s="401"/>
      <c r="L216" s="397"/>
      <c r="M216" s="398"/>
      <c r="N216" s="398"/>
      <c r="O216" s="398"/>
      <c r="P216" s="398"/>
      <c r="Q216" s="398"/>
      <c r="R216" s="398"/>
      <c r="S216" s="398"/>
      <c r="T216" s="398"/>
      <c r="V216" s="417"/>
      <c r="W216" s="398"/>
      <c r="X216" s="398"/>
      <c r="Y216" s="398"/>
      <c r="Z216" s="398"/>
      <c r="AA216" s="398"/>
      <c r="AB216" s="398"/>
      <c r="AC216" s="398"/>
      <c r="AD216" s="398"/>
      <c r="AE216" s="417"/>
      <c r="AF216" s="417"/>
      <c r="AG216" s="417"/>
      <c r="AH216" s="417"/>
      <c r="AI216" s="417"/>
      <c r="AJ216" s="417"/>
      <c r="AK216" s="417"/>
      <c r="AL216" s="417"/>
      <c r="AM216" s="417"/>
      <c r="AN216" s="417"/>
      <c r="AO216" s="417"/>
      <c r="AP216" s="417"/>
      <c r="AQ216" s="417"/>
      <c r="AR216" s="417"/>
      <c r="AS216" s="417"/>
      <c r="AT216" s="417"/>
      <c r="AU216" s="417"/>
      <c r="AV216" s="417"/>
      <c r="AW216" s="417"/>
      <c r="AX216" s="417"/>
      <c r="AY216" s="417"/>
      <c r="AZ216" s="417"/>
      <c r="BA216" s="417"/>
      <c r="BB216" s="417"/>
      <c r="BC216" s="417"/>
      <c r="BD216" s="417"/>
      <c r="BE216" s="417"/>
      <c r="BF216" s="417"/>
      <c r="BG216" s="417"/>
      <c r="BH216" s="417"/>
      <c r="BI216" s="417"/>
      <c r="BJ216" s="417"/>
      <c r="BK216" s="417"/>
      <c r="BL216" s="417"/>
      <c r="BM216" s="417"/>
    </row>
    <row r="217" spans="11:65" s="402" customFormat="1" x14ac:dyDescent="0.25">
      <c r="K217" s="401"/>
      <c r="L217" s="397"/>
      <c r="M217" s="398"/>
      <c r="N217" s="398"/>
      <c r="O217" s="398"/>
      <c r="P217" s="398"/>
      <c r="Q217" s="398"/>
      <c r="R217" s="398"/>
      <c r="S217" s="398"/>
      <c r="T217" s="398"/>
      <c r="V217" s="417"/>
      <c r="W217" s="398"/>
      <c r="X217" s="398"/>
      <c r="Y217" s="398"/>
      <c r="Z217" s="398"/>
      <c r="AA217" s="398"/>
      <c r="AB217" s="398"/>
      <c r="AC217" s="398"/>
      <c r="AD217" s="398"/>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row>
    <row r="218" spans="11:65" s="402" customFormat="1" x14ac:dyDescent="0.25">
      <c r="K218" s="401"/>
      <c r="L218" s="397"/>
      <c r="M218" s="398"/>
      <c r="N218" s="398"/>
      <c r="O218" s="398"/>
      <c r="P218" s="398"/>
      <c r="Q218" s="398"/>
      <c r="R218" s="398"/>
      <c r="S218" s="398"/>
      <c r="T218" s="398"/>
      <c r="V218" s="417"/>
      <c r="W218" s="398"/>
      <c r="X218" s="398"/>
      <c r="Y218" s="398"/>
      <c r="Z218" s="398"/>
      <c r="AA218" s="398"/>
      <c r="AB218" s="398"/>
      <c r="AC218" s="398"/>
      <c r="AD218" s="398"/>
      <c r="AE218" s="417"/>
      <c r="AF218" s="417"/>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row>
    <row r="219" spans="11:65" s="402" customFormat="1" x14ac:dyDescent="0.25">
      <c r="K219" s="401"/>
      <c r="L219" s="397"/>
      <c r="M219" s="398"/>
      <c r="N219" s="398"/>
      <c r="O219" s="398"/>
      <c r="P219" s="398"/>
      <c r="Q219" s="398"/>
      <c r="R219" s="398"/>
      <c r="S219" s="398"/>
      <c r="T219" s="398"/>
      <c r="V219" s="417"/>
      <c r="W219" s="398"/>
      <c r="X219" s="398"/>
      <c r="Y219" s="398"/>
      <c r="Z219" s="398"/>
      <c r="AA219" s="398"/>
      <c r="AB219" s="398"/>
      <c r="AC219" s="398"/>
      <c r="AD219" s="398"/>
      <c r="AE219" s="417"/>
      <c r="AF219" s="417"/>
      <c r="AG219" s="417"/>
      <c r="AH219" s="417"/>
      <c r="AI219" s="417"/>
      <c r="AJ219" s="417"/>
      <c r="AK219" s="417"/>
      <c r="AL219" s="417"/>
      <c r="AM219" s="417"/>
      <c r="AN219" s="417"/>
      <c r="AO219" s="417"/>
      <c r="AP219" s="417"/>
      <c r="AQ219" s="417"/>
      <c r="AR219" s="417"/>
      <c r="AS219" s="417"/>
      <c r="AT219" s="417"/>
      <c r="AU219" s="417"/>
      <c r="AV219" s="417"/>
      <c r="AW219" s="417"/>
      <c r="AX219" s="417"/>
      <c r="AY219" s="417"/>
      <c r="AZ219" s="417"/>
      <c r="BA219" s="417"/>
      <c r="BB219" s="417"/>
      <c r="BC219" s="417"/>
      <c r="BD219" s="417"/>
      <c r="BE219" s="417"/>
      <c r="BF219" s="417"/>
      <c r="BG219" s="417"/>
      <c r="BH219" s="417"/>
      <c r="BI219" s="417"/>
      <c r="BJ219" s="417"/>
      <c r="BK219" s="417"/>
      <c r="BL219" s="417"/>
      <c r="BM219" s="417"/>
    </row>
    <row r="220" spans="11:65" s="402" customFormat="1" x14ac:dyDescent="0.25">
      <c r="K220" s="401"/>
      <c r="L220" s="397"/>
      <c r="M220" s="398"/>
      <c r="N220" s="398"/>
      <c r="O220" s="398"/>
      <c r="P220" s="398"/>
      <c r="Q220" s="398"/>
      <c r="R220" s="398"/>
      <c r="S220" s="398"/>
      <c r="T220" s="398"/>
      <c r="V220" s="417"/>
      <c r="W220" s="398"/>
      <c r="X220" s="398"/>
      <c r="Y220" s="398"/>
      <c r="Z220" s="398"/>
      <c r="AA220" s="398"/>
      <c r="AB220" s="398"/>
      <c r="AC220" s="398"/>
      <c r="AD220" s="398"/>
      <c r="AE220" s="417"/>
      <c r="AF220" s="417"/>
      <c r="AG220" s="417"/>
      <c r="AH220" s="417"/>
      <c r="AI220" s="417"/>
      <c r="AJ220" s="417"/>
      <c r="AK220" s="417"/>
      <c r="AL220" s="417"/>
      <c r="AM220" s="417"/>
      <c r="AN220" s="417"/>
      <c r="AO220" s="417"/>
      <c r="AP220" s="417"/>
      <c r="AQ220" s="417"/>
      <c r="AR220" s="417"/>
      <c r="AS220" s="417"/>
      <c r="AT220" s="417"/>
      <c r="AU220" s="417"/>
      <c r="AV220" s="417"/>
      <c r="AW220" s="417"/>
      <c r="AX220" s="417"/>
      <c r="AY220" s="417"/>
      <c r="AZ220" s="417"/>
      <c r="BA220" s="417"/>
      <c r="BB220" s="417"/>
      <c r="BC220" s="417"/>
      <c r="BD220" s="417"/>
      <c r="BE220" s="417"/>
      <c r="BF220" s="417"/>
      <c r="BG220" s="417"/>
      <c r="BH220" s="417"/>
      <c r="BI220" s="417"/>
      <c r="BJ220" s="417"/>
      <c r="BK220" s="417"/>
      <c r="BL220" s="417"/>
      <c r="BM220" s="417"/>
    </row>
    <row r="221" spans="11:65" s="402" customFormat="1" x14ac:dyDescent="0.25">
      <c r="K221" s="401"/>
      <c r="L221" s="397"/>
      <c r="M221" s="398"/>
      <c r="N221" s="398"/>
      <c r="O221" s="398"/>
      <c r="P221" s="398"/>
      <c r="Q221" s="398"/>
      <c r="R221" s="398"/>
      <c r="S221" s="398"/>
      <c r="T221" s="398"/>
      <c r="V221" s="417"/>
      <c r="W221" s="398"/>
      <c r="X221" s="398"/>
      <c r="Y221" s="398"/>
      <c r="Z221" s="398"/>
      <c r="AA221" s="398"/>
      <c r="AB221" s="398"/>
      <c r="AC221" s="398"/>
      <c r="AD221" s="398"/>
      <c r="AE221" s="417"/>
      <c r="AF221" s="417"/>
      <c r="AG221" s="417"/>
      <c r="AH221" s="417"/>
      <c r="AI221" s="417"/>
      <c r="AJ221" s="417"/>
      <c r="AK221" s="417"/>
      <c r="AL221" s="417"/>
      <c r="AM221" s="417"/>
      <c r="AN221" s="417"/>
      <c r="AO221" s="417"/>
      <c r="AP221" s="417"/>
      <c r="AQ221" s="417"/>
      <c r="AR221" s="417"/>
      <c r="AS221" s="417"/>
      <c r="AT221" s="417"/>
      <c r="AU221" s="417"/>
      <c r="AV221" s="417"/>
      <c r="AW221" s="417"/>
      <c r="AX221" s="417"/>
      <c r="AY221" s="417"/>
      <c r="AZ221" s="417"/>
      <c r="BA221" s="417"/>
      <c r="BB221" s="417"/>
      <c r="BC221" s="417"/>
      <c r="BD221" s="417"/>
      <c r="BE221" s="417"/>
      <c r="BF221" s="417"/>
      <c r="BG221" s="417"/>
      <c r="BH221" s="417"/>
      <c r="BI221" s="417"/>
      <c r="BJ221" s="417"/>
      <c r="BK221" s="417"/>
      <c r="BL221" s="417"/>
      <c r="BM221" s="417"/>
    </row>
    <row r="222" spans="11:65" s="402" customFormat="1" x14ac:dyDescent="0.25">
      <c r="K222" s="401"/>
      <c r="L222" s="397"/>
      <c r="M222" s="398"/>
      <c r="N222" s="398"/>
      <c r="O222" s="398"/>
      <c r="P222" s="398"/>
      <c r="Q222" s="398"/>
      <c r="R222" s="398"/>
      <c r="S222" s="398"/>
      <c r="T222" s="398"/>
      <c r="V222" s="417"/>
      <c r="W222" s="398"/>
      <c r="X222" s="398"/>
      <c r="Y222" s="398"/>
      <c r="Z222" s="398"/>
      <c r="AA222" s="398"/>
      <c r="AB222" s="398"/>
      <c r="AC222" s="398"/>
      <c r="AD222" s="398"/>
      <c r="AE222" s="417"/>
      <c r="AF222" s="417"/>
      <c r="AG222" s="417"/>
      <c r="AH222" s="417"/>
      <c r="AI222" s="417"/>
      <c r="AJ222" s="417"/>
      <c r="AK222" s="417"/>
      <c r="AL222" s="417"/>
      <c r="AM222" s="417"/>
      <c r="AN222" s="417"/>
      <c r="AO222" s="417"/>
      <c r="AP222" s="417"/>
      <c r="AQ222" s="417"/>
      <c r="AR222" s="417"/>
      <c r="AS222" s="417"/>
      <c r="AT222" s="417"/>
      <c r="AU222" s="417"/>
      <c r="AV222" s="417"/>
      <c r="AW222" s="417"/>
      <c r="AX222" s="417"/>
      <c r="AY222" s="417"/>
      <c r="AZ222" s="417"/>
      <c r="BA222" s="417"/>
      <c r="BB222" s="417"/>
      <c r="BC222" s="417"/>
      <c r="BD222" s="417"/>
      <c r="BE222" s="417"/>
      <c r="BF222" s="417"/>
      <c r="BG222" s="417"/>
      <c r="BH222" s="417"/>
      <c r="BI222" s="417"/>
      <c r="BJ222" s="417"/>
      <c r="BK222" s="417"/>
      <c r="BL222" s="417"/>
      <c r="BM222" s="417"/>
    </row>
    <row r="223" spans="11:65" s="402" customFormat="1" x14ac:dyDescent="0.25">
      <c r="K223" s="401"/>
      <c r="L223" s="397"/>
      <c r="M223" s="398"/>
      <c r="N223" s="398"/>
      <c r="O223" s="398"/>
      <c r="P223" s="398"/>
      <c r="Q223" s="398"/>
      <c r="R223" s="398"/>
      <c r="S223" s="398"/>
      <c r="T223" s="398"/>
      <c r="V223" s="417"/>
      <c r="W223" s="398"/>
      <c r="X223" s="398"/>
      <c r="Y223" s="398"/>
      <c r="Z223" s="398"/>
      <c r="AA223" s="398"/>
      <c r="AB223" s="398"/>
      <c r="AC223" s="398"/>
      <c r="AD223" s="398"/>
      <c r="AE223" s="417"/>
      <c r="AF223" s="417"/>
      <c r="AG223" s="417"/>
      <c r="AH223" s="417"/>
      <c r="AI223" s="417"/>
      <c r="AJ223" s="417"/>
      <c r="AK223" s="417"/>
      <c r="AL223" s="417"/>
      <c r="AM223" s="417"/>
      <c r="AN223" s="417"/>
      <c r="AO223" s="417"/>
      <c r="AP223" s="417"/>
      <c r="AQ223" s="417"/>
      <c r="AR223" s="417"/>
      <c r="AS223" s="417"/>
      <c r="AT223" s="417"/>
      <c r="AU223" s="417"/>
      <c r="AV223" s="417"/>
      <c r="AW223" s="417"/>
      <c r="AX223" s="417"/>
      <c r="AY223" s="417"/>
      <c r="AZ223" s="417"/>
      <c r="BA223" s="417"/>
      <c r="BB223" s="417"/>
      <c r="BC223" s="417"/>
      <c r="BD223" s="417"/>
      <c r="BE223" s="417"/>
      <c r="BF223" s="417"/>
      <c r="BG223" s="417"/>
      <c r="BH223" s="417"/>
      <c r="BI223" s="417"/>
      <c r="BJ223" s="417"/>
      <c r="BK223" s="417"/>
      <c r="BL223" s="417"/>
      <c r="BM223" s="417"/>
    </row>
    <row r="224" spans="11:65" s="402" customFormat="1" x14ac:dyDescent="0.25">
      <c r="K224" s="401"/>
      <c r="L224" s="397"/>
      <c r="M224" s="398"/>
      <c r="N224" s="398"/>
      <c r="O224" s="398"/>
      <c r="P224" s="398"/>
      <c r="Q224" s="398"/>
      <c r="R224" s="398"/>
      <c r="S224" s="398"/>
      <c r="T224" s="398"/>
      <c r="V224" s="417"/>
      <c r="W224" s="398"/>
      <c r="X224" s="398"/>
      <c r="Y224" s="398"/>
      <c r="Z224" s="398"/>
      <c r="AA224" s="398"/>
      <c r="AB224" s="398"/>
      <c r="AC224" s="398"/>
      <c r="AD224" s="398"/>
      <c r="AE224" s="417"/>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417"/>
      <c r="BG224" s="417"/>
      <c r="BH224" s="417"/>
      <c r="BI224" s="417"/>
      <c r="BJ224" s="417"/>
      <c r="BK224" s="417"/>
      <c r="BL224" s="417"/>
      <c r="BM224" s="417"/>
    </row>
    <row r="225" spans="11:65" s="402" customFormat="1" x14ac:dyDescent="0.25">
      <c r="K225" s="401"/>
      <c r="L225" s="397"/>
      <c r="M225" s="398"/>
      <c r="N225" s="398"/>
      <c r="O225" s="398"/>
      <c r="P225" s="398"/>
      <c r="Q225" s="398"/>
      <c r="R225" s="398"/>
      <c r="S225" s="398"/>
      <c r="T225" s="398"/>
      <c r="V225" s="417"/>
      <c r="W225" s="398"/>
      <c r="X225" s="398"/>
      <c r="Y225" s="398"/>
      <c r="Z225" s="398"/>
      <c r="AA225" s="398"/>
      <c r="AB225" s="398"/>
      <c r="AC225" s="398"/>
      <c r="AD225" s="398"/>
      <c r="AE225" s="417"/>
      <c r="AF225" s="417"/>
      <c r="AG225" s="417"/>
      <c r="AH225" s="417"/>
      <c r="AI225" s="417"/>
      <c r="AJ225" s="417"/>
      <c r="AK225" s="417"/>
      <c r="AL225" s="417"/>
      <c r="AM225" s="417"/>
      <c r="AN225" s="417"/>
      <c r="AO225" s="417"/>
      <c r="AP225" s="417"/>
      <c r="AQ225" s="417"/>
      <c r="AR225" s="417"/>
      <c r="AS225" s="417"/>
      <c r="AT225" s="417"/>
      <c r="AU225" s="417"/>
      <c r="AV225" s="417"/>
      <c r="AW225" s="417"/>
      <c r="AX225" s="417"/>
      <c r="AY225" s="417"/>
      <c r="AZ225" s="417"/>
      <c r="BA225" s="417"/>
      <c r="BB225" s="417"/>
      <c r="BC225" s="417"/>
      <c r="BD225" s="417"/>
      <c r="BE225" s="417"/>
      <c r="BF225" s="417"/>
      <c r="BG225" s="417"/>
      <c r="BH225" s="417"/>
      <c r="BI225" s="417"/>
      <c r="BJ225" s="417"/>
      <c r="BK225" s="417"/>
      <c r="BL225" s="417"/>
      <c r="BM225" s="417"/>
    </row>
    <row r="226" spans="11:65" s="402" customFormat="1" x14ac:dyDescent="0.25">
      <c r="K226" s="401"/>
      <c r="L226" s="397"/>
      <c r="M226" s="398"/>
      <c r="N226" s="398"/>
      <c r="O226" s="398"/>
      <c r="P226" s="398"/>
      <c r="Q226" s="398"/>
      <c r="R226" s="398"/>
      <c r="S226" s="398"/>
      <c r="T226" s="398"/>
      <c r="V226" s="417"/>
      <c r="W226" s="398"/>
      <c r="X226" s="398"/>
      <c r="Y226" s="398"/>
      <c r="Z226" s="398"/>
      <c r="AA226" s="398"/>
      <c r="AB226" s="398"/>
      <c r="AC226" s="398"/>
      <c r="AD226" s="398"/>
      <c r="AE226" s="417"/>
      <c r="AF226" s="417"/>
      <c r="AG226" s="417"/>
      <c r="AH226" s="417"/>
      <c r="AI226" s="417"/>
      <c r="AJ226" s="417"/>
      <c r="AK226" s="417"/>
      <c r="AL226" s="417"/>
      <c r="AM226" s="417"/>
      <c r="AN226" s="417"/>
      <c r="AO226" s="417"/>
      <c r="AP226" s="417"/>
      <c r="AQ226" s="417"/>
      <c r="AR226" s="417"/>
      <c r="AS226" s="417"/>
      <c r="AT226" s="417"/>
      <c r="AU226" s="417"/>
      <c r="AV226" s="417"/>
      <c r="AW226" s="417"/>
      <c r="AX226" s="417"/>
      <c r="AY226" s="417"/>
      <c r="AZ226" s="417"/>
      <c r="BA226" s="417"/>
      <c r="BB226" s="417"/>
      <c r="BC226" s="417"/>
      <c r="BD226" s="417"/>
      <c r="BE226" s="417"/>
      <c r="BF226" s="417"/>
      <c r="BG226" s="417"/>
      <c r="BH226" s="417"/>
      <c r="BI226" s="417"/>
      <c r="BJ226" s="417"/>
      <c r="BK226" s="417"/>
      <c r="BL226" s="417"/>
      <c r="BM226" s="417"/>
    </row>
    <row r="227" spans="11:65" s="402" customFormat="1" x14ac:dyDescent="0.25">
      <c r="K227" s="401"/>
      <c r="L227" s="397"/>
      <c r="M227" s="398"/>
      <c r="N227" s="398"/>
      <c r="O227" s="398"/>
      <c r="P227" s="398"/>
      <c r="Q227" s="398"/>
      <c r="R227" s="398"/>
      <c r="S227" s="398"/>
      <c r="T227" s="398"/>
      <c r="V227" s="417"/>
      <c r="W227" s="398"/>
      <c r="X227" s="398"/>
      <c r="Y227" s="398"/>
      <c r="Z227" s="398"/>
      <c r="AA227" s="398"/>
      <c r="AB227" s="398"/>
      <c r="AC227" s="398"/>
      <c r="AD227" s="398"/>
      <c r="AE227" s="417"/>
      <c r="AF227" s="417"/>
      <c r="AG227" s="417"/>
      <c r="AH227" s="417"/>
      <c r="AI227" s="417"/>
      <c r="AJ227" s="417"/>
      <c r="AK227" s="417"/>
      <c r="AL227" s="417"/>
      <c r="AM227" s="417"/>
      <c r="AN227" s="417"/>
      <c r="AO227" s="417"/>
      <c r="AP227" s="417"/>
      <c r="AQ227" s="417"/>
      <c r="AR227" s="417"/>
      <c r="AS227" s="417"/>
      <c r="AT227" s="417"/>
      <c r="AU227" s="417"/>
      <c r="AV227" s="417"/>
      <c r="AW227" s="417"/>
      <c r="AX227" s="417"/>
      <c r="AY227" s="417"/>
      <c r="AZ227" s="417"/>
      <c r="BA227" s="417"/>
      <c r="BB227" s="417"/>
      <c r="BC227" s="417"/>
      <c r="BD227" s="417"/>
      <c r="BE227" s="417"/>
      <c r="BF227" s="417"/>
      <c r="BG227" s="417"/>
      <c r="BH227" s="417"/>
      <c r="BI227" s="417"/>
      <c r="BJ227" s="417"/>
      <c r="BK227" s="417"/>
      <c r="BL227" s="417"/>
      <c r="BM227" s="417"/>
    </row>
    <row r="228" spans="11:65" s="402" customFormat="1" x14ac:dyDescent="0.25">
      <c r="K228" s="401"/>
      <c r="L228" s="397"/>
      <c r="M228" s="398"/>
      <c r="N228" s="398"/>
      <c r="O228" s="398"/>
      <c r="P228" s="398"/>
      <c r="Q228" s="398"/>
      <c r="R228" s="398"/>
      <c r="S228" s="398"/>
      <c r="T228" s="398"/>
      <c r="V228" s="417"/>
      <c r="W228" s="398"/>
      <c r="X228" s="398"/>
      <c r="Y228" s="398"/>
      <c r="Z228" s="398"/>
      <c r="AA228" s="398"/>
      <c r="AB228" s="398"/>
      <c r="AC228" s="398"/>
      <c r="AD228" s="398"/>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row>
    <row r="229" spans="11:65" s="402" customFormat="1" x14ac:dyDescent="0.25">
      <c r="K229" s="401"/>
      <c r="L229" s="397"/>
      <c r="M229" s="398"/>
      <c r="N229" s="398"/>
      <c r="O229" s="398"/>
      <c r="P229" s="398"/>
      <c r="Q229" s="398"/>
      <c r="R229" s="398"/>
      <c r="S229" s="398"/>
      <c r="T229" s="398"/>
      <c r="V229" s="417"/>
      <c r="W229" s="398"/>
      <c r="X229" s="398"/>
      <c r="Y229" s="398"/>
      <c r="Z229" s="398"/>
      <c r="AA229" s="398"/>
      <c r="AB229" s="398"/>
      <c r="AC229" s="398"/>
      <c r="AD229" s="398"/>
      <c r="AE229" s="417"/>
      <c r="AF229" s="417"/>
      <c r="AG229" s="417"/>
      <c r="AH229" s="417"/>
      <c r="AI229" s="417"/>
      <c r="AJ229" s="417"/>
      <c r="AK229" s="417"/>
      <c r="AL229" s="417"/>
      <c r="AM229" s="417"/>
      <c r="AN229" s="417"/>
      <c r="AO229" s="417"/>
      <c r="AP229" s="417"/>
      <c r="AQ229" s="417"/>
      <c r="AR229" s="417"/>
      <c r="AS229" s="417"/>
      <c r="AT229" s="417"/>
      <c r="AU229" s="417"/>
      <c r="AV229" s="417"/>
      <c r="AW229" s="417"/>
      <c r="AX229" s="417"/>
      <c r="AY229" s="417"/>
      <c r="AZ229" s="417"/>
      <c r="BA229" s="417"/>
      <c r="BB229" s="417"/>
      <c r="BC229" s="417"/>
      <c r="BD229" s="417"/>
      <c r="BE229" s="417"/>
      <c r="BF229" s="417"/>
      <c r="BG229" s="417"/>
      <c r="BH229" s="417"/>
      <c r="BI229" s="417"/>
      <c r="BJ229" s="417"/>
      <c r="BK229" s="417"/>
      <c r="BL229" s="417"/>
      <c r="BM229" s="417"/>
    </row>
    <row r="230" spans="11:65" s="402" customFormat="1" x14ac:dyDescent="0.25">
      <c r="K230" s="401"/>
      <c r="L230" s="397"/>
      <c r="M230" s="398"/>
      <c r="N230" s="398"/>
      <c r="O230" s="398"/>
      <c r="P230" s="398"/>
      <c r="Q230" s="398"/>
      <c r="R230" s="398"/>
      <c r="S230" s="398"/>
      <c r="T230" s="398"/>
      <c r="V230" s="417"/>
      <c r="W230" s="398"/>
      <c r="X230" s="398"/>
      <c r="Y230" s="398"/>
      <c r="Z230" s="398"/>
      <c r="AA230" s="398"/>
      <c r="AB230" s="398"/>
      <c r="AC230" s="398"/>
      <c r="AD230" s="398"/>
      <c r="AE230" s="417"/>
      <c r="AF230" s="417"/>
      <c r="AG230" s="417"/>
      <c r="AH230" s="417"/>
      <c r="AI230" s="417"/>
      <c r="AJ230" s="417"/>
      <c r="AK230" s="417"/>
      <c r="AL230" s="417"/>
      <c r="AM230" s="417"/>
      <c r="AN230" s="417"/>
      <c r="AO230" s="417"/>
      <c r="AP230" s="417"/>
      <c r="AQ230" s="417"/>
      <c r="AR230" s="417"/>
      <c r="AS230" s="417"/>
      <c r="AT230" s="417"/>
      <c r="AU230" s="417"/>
      <c r="AV230" s="417"/>
      <c r="AW230" s="417"/>
      <c r="AX230" s="417"/>
      <c r="AY230" s="417"/>
      <c r="AZ230" s="417"/>
      <c r="BA230" s="417"/>
      <c r="BB230" s="417"/>
      <c r="BC230" s="417"/>
      <c r="BD230" s="417"/>
      <c r="BE230" s="417"/>
      <c r="BF230" s="417"/>
      <c r="BG230" s="417"/>
      <c r="BH230" s="417"/>
      <c r="BI230" s="417"/>
      <c r="BJ230" s="417"/>
      <c r="BK230" s="417"/>
      <c r="BL230" s="417"/>
      <c r="BM230" s="417"/>
    </row>
    <row r="231" spans="11:65" s="402" customFormat="1" x14ac:dyDescent="0.25">
      <c r="K231" s="401"/>
      <c r="L231" s="397"/>
      <c r="M231" s="398"/>
      <c r="N231" s="398"/>
      <c r="O231" s="398"/>
      <c r="P231" s="398"/>
      <c r="Q231" s="398"/>
      <c r="R231" s="398"/>
      <c r="S231" s="398"/>
      <c r="T231" s="398"/>
      <c r="V231" s="417"/>
      <c r="W231" s="398"/>
      <c r="X231" s="398"/>
      <c r="Y231" s="398"/>
      <c r="Z231" s="398"/>
      <c r="AA231" s="398"/>
      <c r="AB231" s="398"/>
      <c r="AC231" s="398"/>
      <c r="AD231" s="398"/>
      <c r="AE231" s="417"/>
      <c r="AF231" s="417"/>
      <c r="AG231" s="417"/>
      <c r="AH231" s="417"/>
      <c r="AI231" s="417"/>
      <c r="AJ231" s="417"/>
      <c r="AK231" s="417"/>
      <c r="AL231" s="417"/>
      <c r="AM231" s="417"/>
      <c r="AN231" s="417"/>
      <c r="AO231" s="417"/>
      <c r="AP231" s="417"/>
      <c r="AQ231" s="417"/>
      <c r="AR231" s="417"/>
      <c r="AS231" s="417"/>
      <c r="AT231" s="417"/>
      <c r="AU231" s="417"/>
      <c r="AV231" s="417"/>
      <c r="AW231" s="417"/>
      <c r="AX231" s="417"/>
      <c r="AY231" s="417"/>
      <c r="AZ231" s="417"/>
      <c r="BA231" s="417"/>
      <c r="BB231" s="417"/>
      <c r="BC231" s="417"/>
      <c r="BD231" s="417"/>
      <c r="BE231" s="417"/>
      <c r="BF231" s="417"/>
      <c r="BG231" s="417"/>
      <c r="BH231" s="417"/>
      <c r="BI231" s="417"/>
      <c r="BJ231" s="417"/>
      <c r="BK231" s="417"/>
      <c r="BL231" s="417"/>
      <c r="BM231" s="417"/>
    </row>
    <row r="232" spans="11:65" s="402" customFormat="1" x14ac:dyDescent="0.25">
      <c r="K232" s="401"/>
      <c r="L232" s="397"/>
      <c r="M232" s="398"/>
      <c r="N232" s="398"/>
      <c r="O232" s="398"/>
      <c r="P232" s="398"/>
      <c r="Q232" s="398"/>
      <c r="R232" s="398"/>
      <c r="S232" s="398"/>
      <c r="T232" s="398"/>
      <c r="V232" s="417"/>
      <c r="W232" s="398"/>
      <c r="X232" s="398"/>
      <c r="Y232" s="398"/>
      <c r="Z232" s="398"/>
      <c r="AA232" s="398"/>
      <c r="AB232" s="398"/>
      <c r="AC232" s="398"/>
      <c r="AD232" s="398"/>
      <c r="AE232" s="417"/>
      <c r="AF232" s="417"/>
      <c r="AG232" s="417"/>
      <c r="AH232" s="417"/>
      <c r="AI232" s="417"/>
      <c r="AJ232" s="417"/>
      <c r="AK232" s="417"/>
      <c r="AL232" s="417"/>
      <c r="AM232" s="417"/>
      <c r="AN232" s="417"/>
      <c r="AO232" s="417"/>
      <c r="AP232" s="417"/>
      <c r="AQ232" s="417"/>
      <c r="AR232" s="417"/>
      <c r="AS232" s="417"/>
      <c r="AT232" s="417"/>
      <c r="AU232" s="417"/>
      <c r="AV232" s="417"/>
      <c r="AW232" s="417"/>
      <c r="AX232" s="417"/>
      <c r="AY232" s="417"/>
      <c r="AZ232" s="417"/>
      <c r="BA232" s="417"/>
      <c r="BB232" s="417"/>
      <c r="BC232" s="417"/>
      <c r="BD232" s="417"/>
      <c r="BE232" s="417"/>
      <c r="BF232" s="417"/>
      <c r="BG232" s="417"/>
      <c r="BH232" s="417"/>
      <c r="BI232" s="417"/>
      <c r="BJ232" s="417"/>
      <c r="BK232" s="417"/>
      <c r="BL232" s="417"/>
      <c r="BM232" s="417"/>
    </row>
    <row r="233" spans="11:65" s="402" customFormat="1" x14ac:dyDescent="0.25">
      <c r="K233" s="401"/>
      <c r="L233" s="397"/>
      <c r="M233" s="398"/>
      <c r="N233" s="398"/>
      <c r="O233" s="398"/>
      <c r="P233" s="398"/>
      <c r="Q233" s="398"/>
      <c r="R233" s="398"/>
      <c r="S233" s="398"/>
      <c r="T233" s="398"/>
      <c r="V233" s="417"/>
      <c r="W233" s="398"/>
      <c r="X233" s="398"/>
      <c r="Y233" s="398"/>
      <c r="Z233" s="398"/>
      <c r="AA233" s="398"/>
      <c r="AB233" s="398"/>
      <c r="AC233" s="398"/>
      <c r="AD233" s="398"/>
      <c r="AE233" s="417"/>
      <c r="AF233" s="417"/>
      <c r="AG233" s="417"/>
      <c r="AH233" s="417"/>
      <c r="AI233" s="417"/>
      <c r="AJ233" s="417"/>
      <c r="AK233" s="417"/>
      <c r="AL233" s="417"/>
      <c r="AM233" s="417"/>
      <c r="AN233" s="417"/>
      <c r="AO233" s="417"/>
      <c r="AP233" s="417"/>
      <c r="AQ233" s="417"/>
      <c r="AR233" s="417"/>
      <c r="AS233" s="417"/>
      <c r="AT233" s="417"/>
      <c r="AU233" s="417"/>
      <c r="AV233" s="417"/>
      <c r="AW233" s="417"/>
      <c r="AX233" s="417"/>
      <c r="AY233" s="417"/>
      <c r="AZ233" s="417"/>
      <c r="BA233" s="417"/>
      <c r="BB233" s="417"/>
      <c r="BC233" s="417"/>
      <c r="BD233" s="417"/>
      <c r="BE233" s="417"/>
      <c r="BF233" s="417"/>
      <c r="BG233" s="417"/>
      <c r="BH233" s="417"/>
      <c r="BI233" s="417"/>
      <c r="BJ233" s="417"/>
      <c r="BK233" s="417"/>
      <c r="BL233" s="417"/>
      <c r="BM233" s="417"/>
    </row>
    <row r="234" spans="11:65" s="402" customFormat="1" x14ac:dyDescent="0.25">
      <c r="K234" s="401"/>
      <c r="L234" s="397"/>
      <c r="M234" s="398"/>
      <c r="N234" s="398"/>
      <c r="O234" s="398"/>
      <c r="P234" s="398"/>
      <c r="Q234" s="398"/>
      <c r="R234" s="398"/>
      <c r="S234" s="398"/>
      <c r="T234" s="398"/>
      <c r="V234" s="417"/>
      <c r="W234" s="398"/>
      <c r="X234" s="398"/>
      <c r="Y234" s="398"/>
      <c r="Z234" s="398"/>
      <c r="AA234" s="398"/>
      <c r="AB234" s="398"/>
      <c r="AC234" s="398"/>
      <c r="AD234" s="398"/>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row>
    <row r="235" spans="11:65" s="402" customFormat="1" x14ac:dyDescent="0.25">
      <c r="K235" s="401"/>
      <c r="L235" s="397"/>
      <c r="M235" s="398"/>
      <c r="N235" s="398"/>
      <c r="O235" s="398"/>
      <c r="P235" s="398"/>
      <c r="Q235" s="398"/>
      <c r="R235" s="398"/>
      <c r="S235" s="398"/>
      <c r="T235" s="398"/>
      <c r="V235" s="417"/>
      <c r="W235" s="398"/>
      <c r="X235" s="398"/>
      <c r="Y235" s="398"/>
      <c r="Z235" s="398"/>
      <c r="AA235" s="398"/>
      <c r="AB235" s="398"/>
      <c r="AC235" s="398"/>
      <c r="AD235" s="398"/>
      <c r="AE235" s="417"/>
      <c r="AF235" s="417"/>
      <c r="AG235" s="417"/>
      <c r="AH235" s="417"/>
      <c r="AI235" s="417"/>
      <c r="AJ235" s="417"/>
      <c r="AK235" s="417"/>
      <c r="AL235" s="417"/>
      <c r="AM235" s="417"/>
      <c r="AN235" s="417"/>
      <c r="AO235" s="417"/>
      <c r="AP235" s="417"/>
      <c r="AQ235" s="417"/>
      <c r="AR235" s="417"/>
      <c r="AS235" s="417"/>
      <c r="AT235" s="417"/>
      <c r="AU235" s="417"/>
      <c r="AV235" s="417"/>
      <c r="AW235" s="417"/>
      <c r="AX235" s="417"/>
      <c r="AY235" s="417"/>
      <c r="AZ235" s="417"/>
      <c r="BA235" s="417"/>
      <c r="BB235" s="417"/>
      <c r="BC235" s="417"/>
      <c r="BD235" s="417"/>
      <c r="BE235" s="417"/>
      <c r="BF235" s="417"/>
      <c r="BG235" s="417"/>
      <c r="BH235" s="417"/>
      <c r="BI235" s="417"/>
      <c r="BJ235" s="417"/>
      <c r="BK235" s="417"/>
      <c r="BL235" s="417"/>
      <c r="BM235" s="417"/>
    </row>
    <row r="236" spans="11:65" s="402" customFormat="1" x14ac:dyDescent="0.25">
      <c r="K236" s="401"/>
      <c r="L236" s="397"/>
      <c r="M236" s="398"/>
      <c r="N236" s="398"/>
      <c r="O236" s="398"/>
      <c r="P236" s="398"/>
      <c r="Q236" s="398"/>
      <c r="R236" s="398"/>
      <c r="S236" s="398"/>
      <c r="T236" s="398"/>
      <c r="V236" s="417"/>
      <c r="W236" s="398"/>
      <c r="X236" s="398"/>
      <c r="Y236" s="398"/>
      <c r="Z236" s="398"/>
      <c r="AA236" s="398"/>
      <c r="AB236" s="398"/>
      <c r="AC236" s="398"/>
      <c r="AD236" s="398"/>
      <c r="AE236" s="417"/>
      <c r="AF236" s="417"/>
      <c r="AG236" s="417"/>
      <c r="AH236" s="417"/>
      <c r="AI236" s="417"/>
      <c r="AJ236" s="417"/>
      <c r="AK236" s="417"/>
      <c r="AL236" s="417"/>
      <c r="AM236" s="417"/>
      <c r="AN236" s="417"/>
      <c r="AO236" s="417"/>
      <c r="AP236" s="417"/>
      <c r="AQ236" s="417"/>
      <c r="AR236" s="417"/>
      <c r="AS236" s="417"/>
      <c r="AT236" s="417"/>
      <c r="AU236" s="417"/>
      <c r="AV236" s="417"/>
      <c r="AW236" s="417"/>
      <c r="AX236" s="417"/>
      <c r="AY236" s="417"/>
      <c r="AZ236" s="417"/>
      <c r="BA236" s="417"/>
      <c r="BB236" s="417"/>
      <c r="BC236" s="417"/>
      <c r="BD236" s="417"/>
      <c r="BE236" s="417"/>
      <c r="BF236" s="417"/>
      <c r="BG236" s="417"/>
      <c r="BH236" s="417"/>
      <c r="BI236" s="417"/>
      <c r="BJ236" s="417"/>
      <c r="BK236" s="417"/>
      <c r="BL236" s="417"/>
      <c r="BM236" s="417"/>
    </row>
    <row r="237" spans="11:65" s="402" customFormat="1" x14ac:dyDescent="0.25">
      <c r="K237" s="401"/>
      <c r="L237" s="397"/>
      <c r="M237" s="398"/>
      <c r="N237" s="398"/>
      <c r="O237" s="398"/>
      <c r="P237" s="398"/>
      <c r="Q237" s="398"/>
      <c r="R237" s="398"/>
      <c r="S237" s="398"/>
      <c r="T237" s="398"/>
      <c r="V237" s="417"/>
      <c r="W237" s="398"/>
      <c r="X237" s="398"/>
      <c r="Y237" s="398"/>
      <c r="Z237" s="398"/>
      <c r="AA237" s="398"/>
      <c r="AB237" s="398"/>
      <c r="AC237" s="398"/>
      <c r="AD237" s="398"/>
      <c r="AE237" s="417"/>
      <c r="AF237" s="417"/>
      <c r="AG237" s="417"/>
      <c r="AH237" s="417"/>
      <c r="AI237" s="417"/>
      <c r="AJ237" s="417"/>
      <c r="AK237" s="417"/>
      <c r="AL237" s="417"/>
      <c r="AM237" s="417"/>
      <c r="AN237" s="417"/>
      <c r="AO237" s="417"/>
      <c r="AP237" s="417"/>
      <c r="AQ237" s="417"/>
      <c r="AR237" s="417"/>
      <c r="AS237" s="417"/>
      <c r="AT237" s="417"/>
      <c r="AU237" s="417"/>
      <c r="AV237" s="417"/>
      <c r="AW237" s="417"/>
      <c r="AX237" s="417"/>
      <c r="AY237" s="417"/>
      <c r="AZ237" s="417"/>
      <c r="BA237" s="417"/>
      <c r="BB237" s="417"/>
      <c r="BC237" s="417"/>
      <c r="BD237" s="417"/>
      <c r="BE237" s="417"/>
      <c r="BF237" s="417"/>
      <c r="BG237" s="417"/>
      <c r="BH237" s="417"/>
      <c r="BI237" s="417"/>
      <c r="BJ237" s="417"/>
      <c r="BK237" s="417"/>
      <c r="BL237" s="417"/>
      <c r="BM237" s="417"/>
    </row>
    <row r="238" spans="11:65" s="402" customFormat="1" x14ac:dyDescent="0.25">
      <c r="K238" s="401"/>
      <c r="L238" s="397"/>
      <c r="M238" s="398"/>
      <c r="N238" s="398"/>
      <c r="O238" s="398"/>
      <c r="P238" s="398"/>
      <c r="Q238" s="398"/>
      <c r="R238" s="398"/>
      <c r="S238" s="398"/>
      <c r="T238" s="398"/>
      <c r="V238" s="417"/>
      <c r="W238" s="398"/>
      <c r="X238" s="398"/>
      <c r="Y238" s="398"/>
      <c r="Z238" s="398"/>
      <c r="AA238" s="398"/>
      <c r="AB238" s="398"/>
      <c r="AC238" s="398"/>
      <c r="AD238" s="398"/>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c r="BM238" s="417"/>
    </row>
    <row r="239" spans="11:65" s="402" customFormat="1" x14ac:dyDescent="0.25">
      <c r="K239" s="401"/>
      <c r="L239" s="397"/>
      <c r="M239" s="398"/>
      <c r="N239" s="398"/>
      <c r="O239" s="398"/>
      <c r="P239" s="398"/>
      <c r="Q239" s="398"/>
      <c r="R239" s="398"/>
      <c r="S239" s="398"/>
      <c r="T239" s="398"/>
      <c r="V239" s="417"/>
      <c r="W239" s="398"/>
      <c r="X239" s="398"/>
      <c r="Y239" s="398"/>
      <c r="Z239" s="398"/>
      <c r="AA239" s="398"/>
      <c r="AB239" s="398"/>
      <c r="AC239" s="398"/>
      <c r="AD239" s="398"/>
      <c r="AE239" s="417"/>
      <c r="AF239" s="417"/>
      <c r="AG239" s="417"/>
      <c r="AH239" s="417"/>
      <c r="AI239" s="417"/>
      <c r="AJ239" s="417"/>
      <c r="AK239" s="417"/>
      <c r="AL239" s="417"/>
      <c r="AM239" s="417"/>
      <c r="AN239" s="417"/>
      <c r="AO239" s="417"/>
      <c r="AP239" s="417"/>
      <c r="AQ239" s="417"/>
      <c r="AR239" s="417"/>
      <c r="AS239" s="417"/>
      <c r="AT239" s="417"/>
      <c r="AU239" s="417"/>
      <c r="AV239" s="417"/>
      <c r="AW239" s="417"/>
      <c r="AX239" s="417"/>
      <c r="AY239" s="417"/>
      <c r="AZ239" s="417"/>
      <c r="BA239" s="417"/>
      <c r="BB239" s="417"/>
      <c r="BC239" s="417"/>
      <c r="BD239" s="417"/>
      <c r="BE239" s="417"/>
      <c r="BF239" s="417"/>
      <c r="BG239" s="417"/>
      <c r="BH239" s="417"/>
      <c r="BI239" s="417"/>
      <c r="BJ239" s="417"/>
      <c r="BK239" s="417"/>
      <c r="BL239" s="417"/>
      <c r="BM239" s="417"/>
    </row>
    <row r="240" spans="11:65" s="402" customFormat="1" x14ac:dyDescent="0.25">
      <c r="K240" s="401"/>
      <c r="L240" s="397"/>
      <c r="M240" s="398"/>
      <c r="N240" s="398"/>
      <c r="O240" s="398"/>
      <c r="P240" s="398"/>
      <c r="Q240" s="398"/>
      <c r="R240" s="398"/>
      <c r="S240" s="398"/>
      <c r="T240" s="398"/>
      <c r="V240" s="417"/>
      <c r="W240" s="398"/>
      <c r="X240" s="398"/>
      <c r="Y240" s="398"/>
      <c r="Z240" s="398"/>
      <c r="AA240" s="398"/>
      <c r="AB240" s="398"/>
      <c r="AC240" s="398"/>
      <c r="AD240" s="398"/>
      <c r="AE240" s="417"/>
      <c r="AF240" s="417"/>
      <c r="AG240" s="417"/>
      <c r="AH240" s="417"/>
      <c r="AI240" s="417"/>
      <c r="AJ240" s="417"/>
      <c r="AK240" s="417"/>
      <c r="AL240" s="417"/>
      <c r="AM240" s="417"/>
      <c r="AN240" s="417"/>
      <c r="AO240" s="417"/>
      <c r="AP240" s="417"/>
      <c r="AQ240" s="417"/>
      <c r="AR240" s="417"/>
      <c r="AS240" s="417"/>
      <c r="AT240" s="417"/>
      <c r="AU240" s="417"/>
      <c r="AV240" s="417"/>
      <c r="AW240" s="417"/>
      <c r="AX240" s="417"/>
      <c r="AY240" s="417"/>
      <c r="AZ240" s="417"/>
      <c r="BA240" s="417"/>
      <c r="BB240" s="417"/>
      <c r="BC240" s="417"/>
      <c r="BD240" s="417"/>
      <c r="BE240" s="417"/>
      <c r="BF240" s="417"/>
      <c r="BG240" s="417"/>
      <c r="BH240" s="417"/>
      <c r="BI240" s="417"/>
      <c r="BJ240" s="417"/>
      <c r="BK240" s="417"/>
      <c r="BL240" s="417"/>
      <c r="BM240" s="417"/>
    </row>
    <row r="241" spans="11:65" s="402" customFormat="1" x14ac:dyDescent="0.25">
      <c r="K241" s="401"/>
      <c r="L241" s="397"/>
      <c r="M241" s="398"/>
      <c r="N241" s="398"/>
      <c r="O241" s="398"/>
      <c r="P241" s="398"/>
      <c r="Q241" s="398"/>
      <c r="R241" s="398"/>
      <c r="S241" s="398"/>
      <c r="T241" s="398"/>
      <c r="V241" s="417"/>
      <c r="W241" s="398"/>
      <c r="X241" s="398"/>
      <c r="Y241" s="398"/>
      <c r="Z241" s="398"/>
      <c r="AA241" s="398"/>
      <c r="AB241" s="398"/>
      <c r="AC241" s="398"/>
      <c r="AD241" s="398"/>
      <c r="AE241" s="417"/>
      <c r="AF241" s="417"/>
      <c r="AG241" s="417"/>
      <c r="AH241" s="417"/>
      <c r="AI241" s="417"/>
      <c r="AJ241" s="417"/>
      <c r="AK241" s="417"/>
      <c r="AL241" s="417"/>
      <c r="AM241" s="417"/>
      <c r="AN241" s="417"/>
      <c r="AO241" s="417"/>
      <c r="AP241" s="417"/>
      <c r="AQ241" s="417"/>
      <c r="AR241" s="417"/>
      <c r="AS241" s="417"/>
      <c r="AT241" s="417"/>
      <c r="AU241" s="417"/>
      <c r="AV241" s="417"/>
      <c r="AW241" s="417"/>
      <c r="AX241" s="417"/>
      <c r="AY241" s="417"/>
      <c r="AZ241" s="417"/>
      <c r="BA241" s="417"/>
      <c r="BB241" s="417"/>
      <c r="BC241" s="417"/>
      <c r="BD241" s="417"/>
      <c r="BE241" s="417"/>
      <c r="BF241" s="417"/>
      <c r="BG241" s="417"/>
      <c r="BH241" s="417"/>
      <c r="BI241" s="417"/>
      <c r="BJ241" s="417"/>
      <c r="BK241" s="417"/>
      <c r="BL241" s="417"/>
      <c r="BM241" s="417"/>
    </row>
    <row r="242" spans="11:65" s="402" customFormat="1" x14ac:dyDescent="0.25">
      <c r="K242" s="401"/>
      <c r="L242" s="397"/>
      <c r="M242" s="398"/>
      <c r="N242" s="398"/>
      <c r="O242" s="398"/>
      <c r="P242" s="398"/>
      <c r="Q242" s="398"/>
      <c r="R242" s="398"/>
      <c r="S242" s="398"/>
      <c r="T242" s="398"/>
      <c r="V242" s="417"/>
      <c r="W242" s="398"/>
      <c r="X242" s="398"/>
      <c r="Y242" s="398"/>
      <c r="Z242" s="398"/>
      <c r="AA242" s="398"/>
      <c r="AB242" s="398"/>
      <c r="AC242" s="398"/>
      <c r="AD242" s="398"/>
      <c r="AE242" s="417"/>
      <c r="AF242" s="417"/>
      <c r="AG242" s="417"/>
      <c r="AH242" s="417"/>
      <c r="AI242" s="417"/>
      <c r="AJ242" s="417"/>
      <c r="AK242" s="417"/>
      <c r="AL242" s="417"/>
      <c r="AM242" s="417"/>
      <c r="AN242" s="417"/>
      <c r="AO242" s="417"/>
      <c r="AP242" s="417"/>
      <c r="AQ242" s="417"/>
      <c r="AR242" s="417"/>
      <c r="AS242" s="417"/>
      <c r="AT242" s="417"/>
      <c r="AU242" s="417"/>
      <c r="AV242" s="417"/>
      <c r="AW242" s="417"/>
      <c r="AX242" s="417"/>
      <c r="AY242" s="417"/>
      <c r="AZ242" s="417"/>
      <c r="BA242" s="417"/>
      <c r="BB242" s="417"/>
      <c r="BC242" s="417"/>
      <c r="BD242" s="417"/>
      <c r="BE242" s="417"/>
      <c r="BF242" s="417"/>
      <c r="BG242" s="417"/>
      <c r="BH242" s="417"/>
      <c r="BI242" s="417"/>
      <c r="BJ242" s="417"/>
      <c r="BK242" s="417"/>
      <c r="BL242" s="417"/>
      <c r="BM242" s="417"/>
    </row>
    <row r="243" spans="11:65" s="402" customFormat="1" x14ac:dyDescent="0.25">
      <c r="K243" s="401"/>
      <c r="L243" s="397"/>
      <c r="M243" s="398"/>
      <c r="N243" s="398"/>
      <c r="O243" s="398"/>
      <c r="P243" s="398"/>
      <c r="Q243" s="398"/>
      <c r="R243" s="398"/>
      <c r="S243" s="398"/>
      <c r="T243" s="398"/>
      <c r="V243" s="417"/>
      <c r="W243" s="398"/>
      <c r="X243" s="398"/>
      <c r="Y243" s="398"/>
      <c r="Z243" s="398"/>
      <c r="AA243" s="398"/>
      <c r="AB243" s="398"/>
      <c r="AC243" s="398"/>
      <c r="AD243" s="398"/>
      <c r="AE243" s="417"/>
      <c r="AF243" s="417"/>
      <c r="AG243" s="417"/>
      <c r="AH243" s="417"/>
      <c r="AI243" s="417"/>
      <c r="AJ243" s="417"/>
      <c r="AK243" s="417"/>
      <c r="AL243" s="417"/>
      <c r="AM243" s="417"/>
      <c r="AN243" s="417"/>
      <c r="AO243" s="417"/>
      <c r="AP243" s="417"/>
      <c r="AQ243" s="417"/>
      <c r="AR243" s="417"/>
      <c r="AS243" s="417"/>
      <c r="AT243" s="417"/>
      <c r="AU243" s="417"/>
      <c r="AV243" s="417"/>
      <c r="AW243" s="417"/>
      <c r="AX243" s="417"/>
      <c r="AY243" s="417"/>
      <c r="AZ243" s="417"/>
      <c r="BA243" s="417"/>
      <c r="BB243" s="417"/>
      <c r="BC243" s="417"/>
      <c r="BD243" s="417"/>
      <c r="BE243" s="417"/>
      <c r="BF243" s="417"/>
      <c r="BG243" s="417"/>
      <c r="BH243" s="417"/>
      <c r="BI243" s="417"/>
      <c r="BJ243" s="417"/>
      <c r="BK243" s="417"/>
      <c r="BL243" s="417"/>
      <c r="BM243" s="417"/>
    </row>
    <row r="244" spans="11:65" s="402" customFormat="1" x14ac:dyDescent="0.25">
      <c r="K244" s="401"/>
      <c r="L244" s="397"/>
      <c r="M244" s="398"/>
      <c r="N244" s="398"/>
      <c r="O244" s="398"/>
      <c r="P244" s="398"/>
      <c r="Q244" s="398"/>
      <c r="R244" s="398"/>
      <c r="S244" s="398"/>
      <c r="T244" s="398"/>
      <c r="V244" s="417"/>
      <c r="W244" s="398"/>
      <c r="X244" s="398"/>
      <c r="Y244" s="398"/>
      <c r="Z244" s="398"/>
      <c r="AA244" s="398"/>
      <c r="AB244" s="398"/>
      <c r="AC244" s="398"/>
      <c r="AD244" s="398"/>
      <c r="AE244" s="417"/>
      <c r="AF244" s="417"/>
      <c r="AG244" s="417"/>
      <c r="AH244" s="417"/>
      <c r="AI244" s="417"/>
      <c r="AJ244" s="417"/>
      <c r="AK244" s="417"/>
      <c r="AL244" s="417"/>
      <c r="AM244" s="417"/>
      <c r="AN244" s="417"/>
      <c r="AO244" s="417"/>
      <c r="AP244" s="417"/>
      <c r="AQ244" s="417"/>
      <c r="AR244" s="417"/>
      <c r="AS244" s="417"/>
      <c r="AT244" s="417"/>
      <c r="AU244" s="417"/>
      <c r="AV244" s="417"/>
      <c r="AW244" s="417"/>
      <c r="AX244" s="417"/>
      <c r="AY244" s="417"/>
      <c r="AZ244" s="417"/>
      <c r="BA244" s="417"/>
      <c r="BB244" s="417"/>
      <c r="BC244" s="417"/>
      <c r="BD244" s="417"/>
      <c r="BE244" s="417"/>
      <c r="BF244" s="417"/>
      <c r="BG244" s="417"/>
      <c r="BH244" s="417"/>
      <c r="BI244" s="417"/>
      <c r="BJ244" s="417"/>
      <c r="BK244" s="417"/>
      <c r="BL244" s="417"/>
      <c r="BM244" s="417"/>
    </row>
    <row r="245" spans="11:65" s="402" customFormat="1" x14ac:dyDescent="0.25">
      <c r="K245" s="401"/>
      <c r="L245" s="397"/>
      <c r="M245" s="398"/>
      <c r="N245" s="398"/>
      <c r="O245" s="398"/>
      <c r="P245" s="398"/>
      <c r="Q245" s="398"/>
      <c r="R245" s="398"/>
      <c r="S245" s="398"/>
      <c r="T245" s="398"/>
      <c r="V245" s="417"/>
      <c r="W245" s="398"/>
      <c r="X245" s="398"/>
      <c r="Y245" s="398"/>
      <c r="Z245" s="398"/>
      <c r="AA245" s="398"/>
      <c r="AB245" s="398"/>
      <c r="AC245" s="398"/>
      <c r="AD245" s="398"/>
      <c r="AE245" s="417"/>
      <c r="AF245" s="417"/>
      <c r="AG245" s="417"/>
      <c r="AH245" s="417"/>
      <c r="AI245" s="417"/>
      <c r="AJ245" s="417"/>
      <c r="AK245" s="417"/>
      <c r="AL245" s="417"/>
      <c r="AM245" s="417"/>
      <c r="AN245" s="417"/>
      <c r="AO245" s="417"/>
      <c r="AP245" s="417"/>
      <c r="AQ245" s="417"/>
      <c r="AR245" s="417"/>
      <c r="AS245" s="417"/>
      <c r="AT245" s="417"/>
      <c r="AU245" s="417"/>
      <c r="AV245" s="417"/>
      <c r="AW245" s="417"/>
      <c r="AX245" s="417"/>
      <c r="AY245" s="417"/>
      <c r="AZ245" s="417"/>
      <c r="BA245" s="417"/>
      <c r="BB245" s="417"/>
      <c r="BC245" s="417"/>
      <c r="BD245" s="417"/>
      <c r="BE245" s="417"/>
      <c r="BF245" s="417"/>
      <c r="BG245" s="417"/>
      <c r="BH245" s="417"/>
      <c r="BI245" s="417"/>
      <c r="BJ245" s="417"/>
      <c r="BK245" s="417"/>
      <c r="BL245" s="417"/>
      <c r="BM245" s="417"/>
    </row>
    <row r="246" spans="11:65" s="402" customFormat="1" x14ac:dyDescent="0.25">
      <c r="K246" s="401"/>
      <c r="L246" s="397"/>
      <c r="M246" s="398"/>
      <c r="N246" s="398"/>
      <c r="O246" s="398"/>
      <c r="P246" s="398"/>
      <c r="Q246" s="398"/>
      <c r="R246" s="398"/>
      <c r="S246" s="398"/>
      <c r="T246" s="398"/>
      <c r="V246" s="417"/>
      <c r="W246" s="398"/>
      <c r="X246" s="398"/>
      <c r="Y246" s="398"/>
      <c r="Z246" s="398"/>
      <c r="AA246" s="398"/>
      <c r="AB246" s="398"/>
      <c r="AC246" s="398"/>
      <c r="AD246" s="398"/>
      <c r="AE246" s="417"/>
      <c r="AF246" s="417"/>
      <c r="AG246" s="417"/>
      <c r="AH246" s="417"/>
      <c r="AI246" s="417"/>
      <c r="AJ246" s="417"/>
      <c r="AK246" s="417"/>
      <c r="AL246" s="417"/>
      <c r="AM246" s="417"/>
      <c r="AN246" s="417"/>
      <c r="AO246" s="417"/>
      <c r="AP246" s="417"/>
      <c r="AQ246" s="417"/>
      <c r="AR246" s="417"/>
      <c r="AS246" s="417"/>
      <c r="AT246" s="417"/>
      <c r="AU246" s="417"/>
      <c r="AV246" s="417"/>
      <c r="AW246" s="417"/>
      <c r="AX246" s="417"/>
      <c r="AY246" s="417"/>
      <c r="AZ246" s="417"/>
      <c r="BA246" s="417"/>
      <c r="BB246" s="417"/>
      <c r="BC246" s="417"/>
      <c r="BD246" s="417"/>
      <c r="BE246" s="417"/>
      <c r="BF246" s="417"/>
      <c r="BG246" s="417"/>
      <c r="BH246" s="417"/>
      <c r="BI246" s="417"/>
      <c r="BJ246" s="417"/>
      <c r="BK246" s="417"/>
      <c r="BL246" s="417"/>
      <c r="BM246" s="417"/>
    </row>
    <row r="247" spans="11:65" s="402" customFormat="1" x14ac:dyDescent="0.25">
      <c r="K247" s="401"/>
      <c r="L247" s="397"/>
      <c r="M247" s="398"/>
      <c r="N247" s="398"/>
      <c r="O247" s="398"/>
      <c r="P247" s="398"/>
      <c r="Q247" s="398"/>
      <c r="R247" s="398"/>
      <c r="S247" s="398"/>
      <c r="T247" s="398"/>
      <c r="V247" s="417"/>
      <c r="W247" s="398"/>
      <c r="X247" s="398"/>
      <c r="Y247" s="398"/>
      <c r="Z247" s="398"/>
      <c r="AA247" s="398"/>
      <c r="AB247" s="398"/>
      <c r="AC247" s="398"/>
      <c r="AD247" s="398"/>
      <c r="AE247" s="417"/>
      <c r="AF247" s="417"/>
      <c r="AG247" s="417"/>
      <c r="AH247" s="417"/>
      <c r="AI247" s="417"/>
      <c r="AJ247" s="417"/>
      <c r="AK247" s="417"/>
      <c r="AL247" s="417"/>
      <c r="AM247" s="417"/>
      <c r="AN247" s="417"/>
      <c r="AO247" s="417"/>
      <c r="AP247" s="417"/>
      <c r="AQ247" s="417"/>
      <c r="AR247" s="417"/>
      <c r="AS247" s="417"/>
      <c r="AT247" s="417"/>
      <c r="AU247" s="417"/>
      <c r="AV247" s="417"/>
      <c r="AW247" s="417"/>
      <c r="AX247" s="417"/>
      <c r="AY247" s="417"/>
      <c r="AZ247" s="417"/>
      <c r="BA247" s="417"/>
      <c r="BB247" s="417"/>
      <c r="BC247" s="417"/>
      <c r="BD247" s="417"/>
      <c r="BE247" s="417"/>
      <c r="BF247" s="417"/>
      <c r="BG247" s="417"/>
      <c r="BH247" s="417"/>
      <c r="BI247" s="417"/>
      <c r="BJ247" s="417"/>
      <c r="BK247" s="417"/>
      <c r="BL247" s="417"/>
      <c r="BM247" s="417"/>
    </row>
    <row r="248" spans="11:65" s="402" customFormat="1" x14ac:dyDescent="0.25">
      <c r="K248" s="401"/>
      <c r="L248" s="397"/>
      <c r="M248" s="398"/>
      <c r="N248" s="398"/>
      <c r="O248" s="398"/>
      <c r="P248" s="398"/>
      <c r="Q248" s="398"/>
      <c r="R248" s="398"/>
      <c r="S248" s="398"/>
      <c r="T248" s="398"/>
      <c r="V248" s="417"/>
      <c r="W248" s="398"/>
      <c r="X248" s="398"/>
      <c r="Y248" s="398"/>
      <c r="Z248" s="398"/>
      <c r="AA248" s="398"/>
      <c r="AB248" s="398"/>
      <c r="AC248" s="398"/>
      <c r="AD248" s="398"/>
      <c r="AE248" s="417"/>
      <c r="AF248" s="417"/>
      <c r="AG248" s="417"/>
      <c r="AH248" s="417"/>
      <c r="AI248" s="417"/>
      <c r="AJ248" s="417"/>
      <c r="AK248" s="417"/>
      <c r="AL248" s="417"/>
      <c r="AM248" s="417"/>
      <c r="AN248" s="417"/>
      <c r="AO248" s="417"/>
      <c r="AP248" s="417"/>
      <c r="AQ248" s="417"/>
      <c r="AR248" s="417"/>
      <c r="AS248" s="417"/>
      <c r="AT248" s="417"/>
      <c r="AU248" s="417"/>
      <c r="AV248" s="417"/>
      <c r="AW248" s="417"/>
      <c r="AX248" s="417"/>
      <c r="AY248" s="417"/>
      <c r="AZ248" s="417"/>
      <c r="BA248" s="417"/>
      <c r="BB248" s="417"/>
      <c r="BC248" s="417"/>
      <c r="BD248" s="417"/>
      <c r="BE248" s="417"/>
      <c r="BF248" s="417"/>
      <c r="BG248" s="417"/>
      <c r="BH248" s="417"/>
      <c r="BI248" s="417"/>
      <c r="BJ248" s="417"/>
      <c r="BK248" s="417"/>
      <c r="BL248" s="417"/>
      <c r="BM248" s="417"/>
    </row>
    <row r="249" spans="11:65" s="402" customFormat="1" x14ac:dyDescent="0.25">
      <c r="K249" s="401"/>
      <c r="L249" s="397"/>
      <c r="M249" s="398"/>
      <c r="N249" s="398"/>
      <c r="O249" s="398"/>
      <c r="P249" s="398"/>
      <c r="Q249" s="398"/>
      <c r="R249" s="398"/>
      <c r="S249" s="398"/>
      <c r="T249" s="398"/>
      <c r="V249" s="417"/>
      <c r="W249" s="398"/>
      <c r="X249" s="398"/>
      <c r="Y249" s="398"/>
      <c r="Z249" s="398"/>
      <c r="AA249" s="398"/>
      <c r="AB249" s="398"/>
      <c r="AC249" s="398"/>
      <c r="AD249" s="398"/>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row>
    <row r="250" spans="11:65" s="402" customFormat="1" x14ac:dyDescent="0.25">
      <c r="K250" s="401"/>
      <c r="L250" s="397"/>
      <c r="M250" s="398"/>
      <c r="N250" s="398"/>
      <c r="O250" s="398"/>
      <c r="P250" s="398"/>
      <c r="Q250" s="398"/>
      <c r="R250" s="398"/>
      <c r="S250" s="398"/>
      <c r="T250" s="398"/>
      <c r="V250" s="417"/>
      <c r="W250" s="398"/>
      <c r="X250" s="398"/>
      <c r="Y250" s="398"/>
      <c r="Z250" s="398"/>
      <c r="AA250" s="398"/>
      <c r="AB250" s="398"/>
      <c r="AC250" s="398"/>
      <c r="AD250" s="398"/>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row>
    <row r="251" spans="11:65" s="402" customFormat="1" x14ac:dyDescent="0.25">
      <c r="K251" s="401"/>
      <c r="L251" s="397"/>
      <c r="M251" s="398"/>
      <c r="N251" s="398"/>
      <c r="O251" s="398"/>
      <c r="P251" s="398"/>
      <c r="Q251" s="398"/>
      <c r="R251" s="398"/>
      <c r="S251" s="398"/>
      <c r="T251" s="398"/>
      <c r="V251" s="417"/>
      <c r="W251" s="398"/>
      <c r="X251" s="398"/>
      <c r="Y251" s="398"/>
      <c r="Z251" s="398"/>
      <c r="AA251" s="398"/>
      <c r="AB251" s="398"/>
      <c r="AC251" s="398"/>
      <c r="AD251" s="398"/>
      <c r="AE251" s="417"/>
      <c r="AF251" s="417"/>
      <c r="AG251" s="417"/>
      <c r="AH251" s="417"/>
      <c r="AI251" s="417"/>
      <c r="AJ251" s="417"/>
      <c r="AK251" s="417"/>
      <c r="AL251" s="417"/>
      <c r="AM251" s="417"/>
      <c r="AN251" s="417"/>
      <c r="AO251" s="417"/>
      <c r="AP251" s="417"/>
      <c r="AQ251" s="417"/>
      <c r="AR251" s="417"/>
      <c r="AS251" s="417"/>
      <c r="AT251" s="417"/>
      <c r="AU251" s="417"/>
      <c r="AV251" s="417"/>
      <c r="AW251" s="417"/>
      <c r="AX251" s="417"/>
      <c r="AY251" s="417"/>
      <c r="AZ251" s="417"/>
      <c r="BA251" s="417"/>
      <c r="BB251" s="417"/>
      <c r="BC251" s="417"/>
      <c r="BD251" s="417"/>
      <c r="BE251" s="417"/>
      <c r="BF251" s="417"/>
      <c r="BG251" s="417"/>
      <c r="BH251" s="417"/>
      <c r="BI251" s="417"/>
      <c r="BJ251" s="417"/>
      <c r="BK251" s="417"/>
      <c r="BL251" s="417"/>
      <c r="BM251" s="417"/>
    </row>
    <row r="252" spans="11:65" s="402" customFormat="1" x14ac:dyDescent="0.25">
      <c r="K252" s="401"/>
      <c r="L252" s="397"/>
      <c r="M252" s="398"/>
      <c r="N252" s="398"/>
      <c r="O252" s="398"/>
      <c r="P252" s="398"/>
      <c r="Q252" s="398"/>
      <c r="R252" s="398"/>
      <c r="S252" s="398"/>
      <c r="T252" s="398"/>
      <c r="V252" s="417"/>
      <c r="W252" s="398"/>
      <c r="X252" s="398"/>
      <c r="Y252" s="398"/>
      <c r="Z252" s="398"/>
      <c r="AA252" s="398"/>
      <c r="AB252" s="398"/>
      <c r="AC252" s="398"/>
      <c r="AD252" s="398"/>
      <c r="AE252" s="417"/>
      <c r="AF252" s="417"/>
      <c r="AG252" s="417"/>
      <c r="AH252" s="417"/>
      <c r="AI252" s="417"/>
      <c r="AJ252" s="417"/>
      <c r="AK252" s="417"/>
      <c r="AL252" s="417"/>
      <c r="AM252" s="417"/>
      <c r="AN252" s="417"/>
      <c r="AO252" s="417"/>
      <c r="AP252" s="417"/>
      <c r="AQ252" s="417"/>
      <c r="AR252" s="417"/>
      <c r="AS252" s="417"/>
      <c r="AT252" s="417"/>
      <c r="AU252" s="417"/>
      <c r="AV252" s="417"/>
      <c r="AW252" s="417"/>
      <c r="AX252" s="417"/>
      <c r="AY252" s="417"/>
      <c r="AZ252" s="417"/>
      <c r="BA252" s="417"/>
      <c r="BB252" s="417"/>
      <c r="BC252" s="417"/>
      <c r="BD252" s="417"/>
      <c r="BE252" s="417"/>
      <c r="BF252" s="417"/>
      <c r="BG252" s="417"/>
      <c r="BH252" s="417"/>
      <c r="BI252" s="417"/>
      <c r="BJ252" s="417"/>
      <c r="BK252" s="417"/>
      <c r="BL252" s="417"/>
      <c r="BM252" s="417"/>
    </row>
    <row r="253" spans="11:65" s="402" customFormat="1" x14ac:dyDescent="0.25">
      <c r="K253" s="401"/>
      <c r="L253" s="397"/>
      <c r="M253" s="398"/>
      <c r="N253" s="398"/>
      <c r="O253" s="398"/>
      <c r="P253" s="398"/>
      <c r="Q253" s="398"/>
      <c r="R253" s="398"/>
      <c r="S253" s="398"/>
      <c r="T253" s="398"/>
      <c r="V253" s="417"/>
      <c r="W253" s="398"/>
      <c r="X253" s="398"/>
      <c r="Y253" s="398"/>
      <c r="Z253" s="398"/>
      <c r="AA253" s="398"/>
      <c r="AB253" s="398"/>
      <c r="AC253" s="398"/>
      <c r="AD253" s="398"/>
      <c r="AE253" s="417"/>
      <c r="AF253" s="417"/>
      <c r="AG253" s="417"/>
      <c r="AH253" s="417"/>
      <c r="AI253" s="417"/>
      <c r="AJ253" s="417"/>
      <c r="AK253" s="417"/>
      <c r="AL253" s="417"/>
      <c r="AM253" s="417"/>
      <c r="AN253" s="417"/>
      <c r="AO253" s="417"/>
      <c r="AP253" s="417"/>
      <c r="AQ253" s="417"/>
      <c r="AR253" s="417"/>
      <c r="AS253" s="417"/>
      <c r="AT253" s="417"/>
      <c r="AU253" s="417"/>
      <c r="AV253" s="417"/>
      <c r="AW253" s="417"/>
      <c r="AX253" s="417"/>
      <c r="AY253" s="417"/>
      <c r="AZ253" s="417"/>
      <c r="BA253" s="417"/>
      <c r="BB253" s="417"/>
      <c r="BC253" s="417"/>
      <c r="BD253" s="417"/>
      <c r="BE253" s="417"/>
      <c r="BF253" s="417"/>
      <c r="BG253" s="417"/>
      <c r="BH253" s="417"/>
      <c r="BI253" s="417"/>
      <c r="BJ253" s="417"/>
      <c r="BK253" s="417"/>
      <c r="BL253" s="417"/>
      <c r="BM253" s="417"/>
    </row>
    <row r="254" spans="11:65" s="402" customFormat="1" x14ac:dyDescent="0.25">
      <c r="K254" s="401"/>
      <c r="L254" s="397"/>
      <c r="M254" s="398"/>
      <c r="N254" s="398"/>
      <c r="O254" s="398"/>
      <c r="P254" s="398"/>
      <c r="Q254" s="398"/>
      <c r="R254" s="398"/>
      <c r="S254" s="398"/>
      <c r="T254" s="398"/>
      <c r="V254" s="417"/>
      <c r="W254" s="398"/>
      <c r="X254" s="398"/>
      <c r="Y254" s="398"/>
      <c r="Z254" s="398"/>
      <c r="AA254" s="398"/>
      <c r="AB254" s="398"/>
      <c r="AC254" s="398"/>
      <c r="AD254" s="398"/>
      <c r="AE254" s="417"/>
      <c r="AF254" s="417"/>
      <c r="AG254" s="417"/>
      <c r="AH254" s="417"/>
      <c r="AI254" s="417"/>
      <c r="AJ254" s="417"/>
      <c r="AK254" s="417"/>
      <c r="AL254" s="417"/>
      <c r="AM254" s="417"/>
      <c r="AN254" s="417"/>
      <c r="AO254" s="417"/>
      <c r="AP254" s="417"/>
      <c r="AQ254" s="417"/>
      <c r="AR254" s="417"/>
      <c r="AS254" s="417"/>
      <c r="AT254" s="417"/>
      <c r="AU254" s="417"/>
      <c r="AV254" s="417"/>
      <c r="AW254" s="417"/>
      <c r="AX254" s="417"/>
      <c r="AY254" s="417"/>
      <c r="AZ254" s="417"/>
      <c r="BA254" s="417"/>
      <c r="BB254" s="417"/>
      <c r="BC254" s="417"/>
      <c r="BD254" s="417"/>
      <c r="BE254" s="417"/>
      <c r="BF254" s="417"/>
      <c r="BG254" s="417"/>
      <c r="BH254" s="417"/>
      <c r="BI254" s="417"/>
      <c r="BJ254" s="417"/>
      <c r="BK254" s="417"/>
      <c r="BL254" s="417"/>
      <c r="BM254" s="417"/>
    </row>
    <row r="255" spans="11:65" s="402" customFormat="1" x14ac:dyDescent="0.25">
      <c r="K255" s="401"/>
      <c r="L255" s="397"/>
      <c r="M255" s="398"/>
      <c r="N255" s="398"/>
      <c r="O255" s="398"/>
      <c r="P255" s="398"/>
      <c r="Q255" s="398"/>
      <c r="R255" s="398"/>
      <c r="S255" s="398"/>
      <c r="T255" s="398"/>
      <c r="V255" s="417"/>
      <c r="W255" s="398"/>
      <c r="X255" s="398"/>
      <c r="Y255" s="398"/>
      <c r="Z255" s="398"/>
      <c r="AA255" s="398"/>
      <c r="AB255" s="398"/>
      <c r="AC255" s="398"/>
      <c r="AD255" s="398"/>
      <c r="AE255" s="417"/>
      <c r="AF255" s="417"/>
      <c r="AG255" s="417"/>
      <c r="AH255" s="417"/>
      <c r="AI255" s="417"/>
      <c r="AJ255" s="417"/>
      <c r="AK255" s="417"/>
      <c r="AL255" s="417"/>
      <c r="AM255" s="417"/>
      <c r="AN255" s="417"/>
      <c r="AO255" s="417"/>
      <c r="AP255" s="417"/>
      <c r="AQ255" s="417"/>
      <c r="AR255" s="417"/>
      <c r="AS255" s="417"/>
      <c r="AT255" s="417"/>
      <c r="AU255" s="417"/>
      <c r="AV255" s="417"/>
      <c r="AW255" s="417"/>
      <c r="AX255" s="417"/>
      <c r="AY255" s="417"/>
      <c r="AZ255" s="417"/>
      <c r="BA255" s="417"/>
      <c r="BB255" s="417"/>
      <c r="BC255" s="417"/>
      <c r="BD255" s="417"/>
      <c r="BE255" s="417"/>
      <c r="BF255" s="417"/>
      <c r="BG255" s="417"/>
      <c r="BH255" s="417"/>
      <c r="BI255" s="417"/>
      <c r="BJ255" s="417"/>
      <c r="BK255" s="417"/>
      <c r="BL255" s="417"/>
      <c r="BM255" s="417"/>
    </row>
    <row r="256" spans="11:65" s="402" customFormat="1" x14ac:dyDescent="0.25">
      <c r="K256" s="401"/>
      <c r="L256" s="397"/>
      <c r="M256" s="398"/>
      <c r="N256" s="398"/>
      <c r="O256" s="398"/>
      <c r="P256" s="398"/>
      <c r="Q256" s="398"/>
      <c r="R256" s="398"/>
      <c r="S256" s="398"/>
      <c r="T256" s="398"/>
      <c r="V256" s="417"/>
      <c r="W256" s="398"/>
      <c r="X256" s="398"/>
      <c r="Y256" s="398"/>
      <c r="Z256" s="398"/>
      <c r="AA256" s="398"/>
      <c r="AB256" s="398"/>
      <c r="AC256" s="398"/>
      <c r="AD256" s="398"/>
      <c r="AE256" s="417"/>
      <c r="AF256" s="417"/>
      <c r="AG256" s="417"/>
      <c r="AH256" s="417"/>
      <c r="AI256" s="417"/>
      <c r="AJ256" s="417"/>
      <c r="AK256" s="417"/>
      <c r="AL256" s="417"/>
      <c r="AM256" s="417"/>
      <c r="AN256" s="417"/>
      <c r="AO256" s="417"/>
      <c r="AP256" s="417"/>
      <c r="AQ256" s="417"/>
      <c r="AR256" s="417"/>
      <c r="AS256" s="417"/>
      <c r="AT256" s="417"/>
      <c r="AU256" s="417"/>
      <c r="AV256" s="417"/>
      <c r="AW256" s="417"/>
      <c r="AX256" s="417"/>
      <c r="AY256" s="417"/>
      <c r="AZ256" s="417"/>
      <c r="BA256" s="417"/>
      <c r="BB256" s="417"/>
      <c r="BC256" s="417"/>
      <c r="BD256" s="417"/>
      <c r="BE256" s="417"/>
      <c r="BF256" s="417"/>
      <c r="BG256" s="417"/>
      <c r="BH256" s="417"/>
      <c r="BI256" s="417"/>
      <c r="BJ256" s="417"/>
      <c r="BK256" s="417"/>
      <c r="BL256" s="417"/>
      <c r="BM256" s="417"/>
    </row>
    <row r="257" spans="11:65" s="402" customFormat="1" x14ac:dyDescent="0.25">
      <c r="K257" s="401"/>
      <c r="L257" s="397"/>
      <c r="M257" s="398"/>
      <c r="N257" s="398"/>
      <c r="O257" s="398"/>
      <c r="P257" s="398"/>
      <c r="Q257" s="398"/>
      <c r="R257" s="398"/>
      <c r="S257" s="398"/>
      <c r="T257" s="398"/>
      <c r="V257" s="417"/>
      <c r="W257" s="398"/>
      <c r="X257" s="398"/>
      <c r="Y257" s="398"/>
      <c r="Z257" s="398"/>
      <c r="AA257" s="398"/>
      <c r="AB257" s="398"/>
      <c r="AC257" s="398"/>
      <c r="AD257" s="398"/>
      <c r="AE257" s="417"/>
      <c r="AF257" s="417"/>
      <c r="AG257" s="417"/>
      <c r="AH257" s="417"/>
      <c r="AI257" s="417"/>
      <c r="AJ257" s="417"/>
      <c r="AK257" s="417"/>
      <c r="AL257" s="417"/>
      <c r="AM257" s="417"/>
      <c r="AN257" s="417"/>
      <c r="AO257" s="417"/>
      <c r="AP257" s="417"/>
      <c r="AQ257" s="417"/>
      <c r="AR257" s="417"/>
      <c r="AS257" s="417"/>
      <c r="AT257" s="417"/>
      <c r="AU257" s="417"/>
      <c r="AV257" s="417"/>
      <c r="AW257" s="417"/>
      <c r="AX257" s="417"/>
      <c r="AY257" s="417"/>
      <c r="AZ257" s="417"/>
      <c r="BA257" s="417"/>
      <c r="BB257" s="417"/>
      <c r="BC257" s="417"/>
      <c r="BD257" s="417"/>
      <c r="BE257" s="417"/>
      <c r="BF257" s="417"/>
      <c r="BG257" s="417"/>
      <c r="BH257" s="417"/>
      <c r="BI257" s="417"/>
      <c r="BJ257" s="417"/>
      <c r="BK257" s="417"/>
      <c r="BL257" s="417"/>
      <c r="BM257" s="417"/>
    </row>
    <row r="258" spans="11:65" s="402" customFormat="1" x14ac:dyDescent="0.25">
      <c r="K258" s="401"/>
      <c r="L258" s="397"/>
      <c r="M258" s="398"/>
      <c r="N258" s="398"/>
      <c r="O258" s="398"/>
      <c r="P258" s="398"/>
      <c r="Q258" s="398"/>
      <c r="R258" s="398"/>
      <c r="S258" s="398"/>
      <c r="T258" s="398"/>
      <c r="V258" s="417"/>
      <c r="W258" s="398"/>
      <c r="X258" s="398"/>
      <c r="Y258" s="398"/>
      <c r="Z258" s="398"/>
      <c r="AA258" s="398"/>
      <c r="AB258" s="398"/>
      <c r="AC258" s="398"/>
      <c r="AD258" s="398"/>
      <c r="AE258" s="417"/>
      <c r="AF258" s="417"/>
      <c r="AG258" s="417"/>
      <c r="AH258" s="417"/>
      <c r="AI258" s="417"/>
      <c r="AJ258" s="417"/>
      <c r="AK258" s="417"/>
      <c r="AL258" s="417"/>
      <c r="AM258" s="417"/>
      <c r="AN258" s="417"/>
      <c r="AO258" s="417"/>
      <c r="AP258" s="417"/>
      <c r="AQ258" s="417"/>
      <c r="AR258" s="417"/>
      <c r="AS258" s="417"/>
      <c r="AT258" s="417"/>
      <c r="AU258" s="417"/>
      <c r="AV258" s="417"/>
      <c r="AW258" s="417"/>
      <c r="AX258" s="417"/>
      <c r="AY258" s="417"/>
      <c r="AZ258" s="417"/>
      <c r="BA258" s="417"/>
      <c r="BB258" s="417"/>
      <c r="BC258" s="417"/>
      <c r="BD258" s="417"/>
      <c r="BE258" s="417"/>
      <c r="BF258" s="417"/>
      <c r="BG258" s="417"/>
      <c r="BH258" s="417"/>
      <c r="BI258" s="417"/>
      <c r="BJ258" s="417"/>
      <c r="BK258" s="417"/>
      <c r="BL258" s="417"/>
      <c r="BM258" s="417"/>
    </row>
    <row r="259" spans="11:65" s="402" customFormat="1" x14ac:dyDescent="0.25">
      <c r="K259" s="401"/>
      <c r="L259" s="397"/>
      <c r="M259" s="398"/>
      <c r="N259" s="398"/>
      <c r="O259" s="398"/>
      <c r="P259" s="398"/>
      <c r="Q259" s="398"/>
      <c r="R259" s="398"/>
      <c r="S259" s="398"/>
      <c r="T259" s="398"/>
      <c r="V259" s="417"/>
      <c r="W259" s="398"/>
      <c r="X259" s="398"/>
      <c r="Y259" s="398"/>
      <c r="Z259" s="398"/>
      <c r="AA259" s="398"/>
      <c r="AB259" s="398"/>
      <c r="AC259" s="398"/>
      <c r="AD259" s="398"/>
      <c r="AE259" s="417"/>
      <c r="AF259" s="417"/>
      <c r="AG259" s="417"/>
      <c r="AH259" s="417"/>
      <c r="AI259" s="417"/>
      <c r="AJ259" s="417"/>
      <c r="AK259" s="417"/>
      <c r="AL259" s="417"/>
      <c r="AM259" s="417"/>
      <c r="AN259" s="417"/>
      <c r="AO259" s="417"/>
      <c r="AP259" s="417"/>
      <c r="AQ259" s="417"/>
      <c r="AR259" s="417"/>
      <c r="AS259" s="417"/>
      <c r="AT259" s="417"/>
      <c r="AU259" s="417"/>
      <c r="AV259" s="417"/>
      <c r="AW259" s="417"/>
      <c r="AX259" s="417"/>
      <c r="AY259" s="417"/>
      <c r="AZ259" s="417"/>
      <c r="BA259" s="417"/>
      <c r="BB259" s="417"/>
      <c r="BC259" s="417"/>
      <c r="BD259" s="417"/>
      <c r="BE259" s="417"/>
      <c r="BF259" s="417"/>
      <c r="BG259" s="417"/>
      <c r="BH259" s="417"/>
      <c r="BI259" s="417"/>
      <c r="BJ259" s="417"/>
      <c r="BK259" s="417"/>
      <c r="BL259" s="417"/>
      <c r="BM259" s="417"/>
    </row>
    <row r="260" spans="11:65" s="402" customFormat="1" x14ac:dyDescent="0.25">
      <c r="K260" s="401"/>
      <c r="L260" s="397"/>
      <c r="M260" s="398"/>
      <c r="N260" s="398"/>
      <c r="O260" s="398"/>
      <c r="P260" s="398"/>
      <c r="Q260" s="398"/>
      <c r="R260" s="398"/>
      <c r="S260" s="398"/>
      <c r="T260" s="398"/>
      <c r="V260" s="417"/>
      <c r="W260" s="398"/>
      <c r="X260" s="398"/>
      <c r="Y260" s="398"/>
      <c r="Z260" s="398"/>
      <c r="AA260" s="398"/>
      <c r="AB260" s="398"/>
      <c r="AC260" s="398"/>
      <c r="AD260" s="398"/>
      <c r="AE260" s="417"/>
      <c r="AF260" s="417"/>
      <c r="AG260" s="417"/>
      <c r="AH260" s="417"/>
      <c r="AI260" s="417"/>
      <c r="AJ260" s="417"/>
      <c r="AK260" s="417"/>
      <c r="AL260" s="417"/>
      <c r="AM260" s="417"/>
      <c r="AN260" s="417"/>
      <c r="AO260" s="417"/>
      <c r="AP260" s="417"/>
      <c r="AQ260" s="417"/>
      <c r="AR260" s="417"/>
      <c r="AS260" s="417"/>
      <c r="AT260" s="417"/>
      <c r="AU260" s="417"/>
      <c r="AV260" s="417"/>
      <c r="AW260" s="417"/>
      <c r="AX260" s="417"/>
      <c r="AY260" s="417"/>
      <c r="AZ260" s="417"/>
      <c r="BA260" s="417"/>
      <c r="BB260" s="417"/>
      <c r="BC260" s="417"/>
      <c r="BD260" s="417"/>
      <c r="BE260" s="417"/>
      <c r="BF260" s="417"/>
      <c r="BG260" s="417"/>
      <c r="BH260" s="417"/>
      <c r="BI260" s="417"/>
      <c r="BJ260" s="417"/>
      <c r="BK260" s="417"/>
      <c r="BL260" s="417"/>
      <c r="BM260" s="417"/>
    </row>
    <row r="261" spans="11:65" s="402" customFormat="1" x14ac:dyDescent="0.25">
      <c r="K261" s="401"/>
      <c r="L261" s="397"/>
      <c r="M261" s="398"/>
      <c r="N261" s="398"/>
      <c r="O261" s="398"/>
      <c r="P261" s="398"/>
      <c r="Q261" s="398"/>
      <c r="R261" s="398"/>
      <c r="S261" s="398"/>
      <c r="T261" s="398"/>
      <c r="V261" s="417"/>
      <c r="W261" s="398"/>
      <c r="X261" s="398"/>
      <c r="Y261" s="398"/>
      <c r="Z261" s="398"/>
      <c r="AA261" s="398"/>
      <c r="AB261" s="398"/>
      <c r="AC261" s="398"/>
      <c r="AD261" s="398"/>
      <c r="AE261" s="417"/>
      <c r="AF261" s="417"/>
      <c r="AG261" s="417"/>
      <c r="AH261" s="417"/>
      <c r="AI261" s="417"/>
      <c r="AJ261" s="417"/>
      <c r="AK261" s="417"/>
      <c r="AL261" s="417"/>
      <c r="AM261" s="417"/>
      <c r="AN261" s="417"/>
      <c r="AO261" s="417"/>
      <c r="AP261" s="417"/>
      <c r="AQ261" s="417"/>
      <c r="AR261" s="417"/>
      <c r="AS261" s="417"/>
      <c r="AT261" s="417"/>
      <c r="AU261" s="417"/>
      <c r="AV261" s="417"/>
      <c r="AW261" s="417"/>
      <c r="AX261" s="417"/>
      <c r="AY261" s="417"/>
      <c r="AZ261" s="417"/>
      <c r="BA261" s="417"/>
      <c r="BB261" s="417"/>
      <c r="BC261" s="417"/>
      <c r="BD261" s="417"/>
      <c r="BE261" s="417"/>
      <c r="BF261" s="417"/>
      <c r="BG261" s="417"/>
      <c r="BH261" s="417"/>
      <c r="BI261" s="417"/>
      <c r="BJ261" s="417"/>
      <c r="BK261" s="417"/>
      <c r="BL261" s="417"/>
      <c r="BM261" s="417"/>
    </row>
    <row r="262" spans="11:65" s="402" customFormat="1" x14ac:dyDescent="0.25">
      <c r="K262" s="401"/>
      <c r="L262" s="397"/>
      <c r="M262" s="398"/>
      <c r="N262" s="398"/>
      <c r="O262" s="398"/>
      <c r="P262" s="398"/>
      <c r="Q262" s="398"/>
      <c r="R262" s="398"/>
      <c r="S262" s="398"/>
      <c r="T262" s="398"/>
      <c r="V262" s="417"/>
      <c r="W262" s="398"/>
      <c r="X262" s="398"/>
      <c r="Y262" s="398"/>
      <c r="Z262" s="398"/>
      <c r="AA262" s="398"/>
      <c r="AB262" s="398"/>
      <c r="AC262" s="398"/>
      <c r="AD262" s="398"/>
      <c r="AE262" s="417"/>
      <c r="AF262" s="417"/>
      <c r="AG262" s="417"/>
      <c r="AH262" s="417"/>
      <c r="AI262" s="417"/>
      <c r="AJ262" s="417"/>
      <c r="AK262" s="417"/>
      <c r="AL262" s="417"/>
      <c r="AM262" s="417"/>
      <c r="AN262" s="417"/>
      <c r="AO262" s="417"/>
      <c r="AP262" s="417"/>
      <c r="AQ262" s="417"/>
      <c r="AR262" s="417"/>
      <c r="AS262" s="417"/>
      <c r="AT262" s="417"/>
      <c r="AU262" s="417"/>
      <c r="AV262" s="417"/>
      <c r="AW262" s="417"/>
      <c r="AX262" s="417"/>
      <c r="AY262" s="417"/>
      <c r="AZ262" s="417"/>
      <c r="BA262" s="417"/>
      <c r="BB262" s="417"/>
      <c r="BC262" s="417"/>
      <c r="BD262" s="417"/>
      <c r="BE262" s="417"/>
      <c r="BF262" s="417"/>
      <c r="BG262" s="417"/>
      <c r="BH262" s="417"/>
      <c r="BI262" s="417"/>
      <c r="BJ262" s="417"/>
      <c r="BK262" s="417"/>
      <c r="BL262" s="417"/>
      <c r="BM262" s="417"/>
    </row>
    <row r="263" spans="11:65" s="402" customFormat="1" x14ac:dyDescent="0.25">
      <c r="K263" s="401"/>
      <c r="L263" s="397"/>
      <c r="M263" s="398"/>
      <c r="N263" s="398"/>
      <c r="O263" s="398"/>
      <c r="P263" s="398"/>
      <c r="Q263" s="398"/>
      <c r="R263" s="398"/>
      <c r="S263" s="398"/>
      <c r="T263" s="398"/>
      <c r="V263" s="417"/>
      <c r="W263" s="398"/>
      <c r="X263" s="398"/>
      <c r="Y263" s="398"/>
      <c r="Z263" s="398"/>
      <c r="AA263" s="398"/>
      <c r="AB263" s="398"/>
      <c r="AC263" s="398"/>
      <c r="AD263" s="398"/>
      <c r="AE263" s="417"/>
      <c r="AF263" s="417"/>
      <c r="AG263" s="417"/>
      <c r="AH263" s="417"/>
      <c r="AI263" s="417"/>
      <c r="AJ263" s="417"/>
      <c r="AK263" s="417"/>
      <c r="AL263" s="417"/>
      <c r="AM263" s="417"/>
      <c r="AN263" s="417"/>
      <c r="AO263" s="417"/>
      <c r="AP263" s="417"/>
      <c r="AQ263" s="417"/>
      <c r="AR263" s="417"/>
      <c r="AS263" s="417"/>
      <c r="AT263" s="417"/>
      <c r="AU263" s="417"/>
      <c r="AV263" s="417"/>
      <c r="AW263" s="417"/>
      <c r="AX263" s="417"/>
      <c r="AY263" s="417"/>
      <c r="AZ263" s="417"/>
      <c r="BA263" s="417"/>
      <c r="BB263" s="417"/>
      <c r="BC263" s="417"/>
      <c r="BD263" s="417"/>
      <c r="BE263" s="417"/>
      <c r="BF263" s="417"/>
      <c r="BG263" s="417"/>
      <c r="BH263" s="417"/>
      <c r="BI263" s="417"/>
      <c r="BJ263" s="417"/>
      <c r="BK263" s="417"/>
      <c r="BL263" s="417"/>
      <c r="BM263" s="417"/>
    </row>
    <row r="264" spans="11:65" s="402" customFormat="1" x14ac:dyDescent="0.25">
      <c r="K264" s="401"/>
      <c r="L264" s="397"/>
      <c r="M264" s="398"/>
      <c r="N264" s="398"/>
      <c r="O264" s="398"/>
      <c r="P264" s="398"/>
      <c r="Q264" s="398"/>
      <c r="R264" s="398"/>
      <c r="S264" s="398"/>
      <c r="T264" s="398"/>
      <c r="V264" s="417"/>
      <c r="W264" s="398"/>
      <c r="X264" s="398"/>
      <c r="Y264" s="398"/>
      <c r="Z264" s="398"/>
      <c r="AA264" s="398"/>
      <c r="AB264" s="398"/>
      <c r="AC264" s="398"/>
      <c r="AD264" s="398"/>
      <c r="AE264" s="417"/>
      <c r="AF264" s="417"/>
      <c r="AG264" s="417"/>
      <c r="AH264" s="417"/>
      <c r="AI264" s="417"/>
      <c r="AJ264" s="417"/>
      <c r="AK264" s="417"/>
      <c r="AL264" s="417"/>
      <c r="AM264" s="417"/>
      <c r="AN264" s="417"/>
      <c r="AO264" s="417"/>
      <c r="AP264" s="417"/>
      <c r="AQ264" s="417"/>
      <c r="AR264" s="417"/>
      <c r="AS264" s="417"/>
      <c r="AT264" s="417"/>
      <c r="AU264" s="417"/>
      <c r="AV264" s="417"/>
      <c r="AW264" s="417"/>
      <c r="AX264" s="417"/>
      <c r="AY264" s="417"/>
      <c r="AZ264" s="417"/>
      <c r="BA264" s="417"/>
      <c r="BB264" s="417"/>
      <c r="BC264" s="417"/>
      <c r="BD264" s="417"/>
      <c r="BE264" s="417"/>
      <c r="BF264" s="417"/>
      <c r="BG264" s="417"/>
      <c r="BH264" s="417"/>
      <c r="BI264" s="417"/>
      <c r="BJ264" s="417"/>
      <c r="BK264" s="417"/>
      <c r="BL264" s="417"/>
      <c r="BM264" s="417"/>
    </row>
    <row r="265" spans="11:65" s="402" customFormat="1" x14ac:dyDescent="0.25">
      <c r="K265" s="401"/>
      <c r="L265" s="397"/>
      <c r="M265" s="398"/>
      <c r="N265" s="398"/>
      <c r="O265" s="398"/>
      <c r="P265" s="398"/>
      <c r="Q265" s="398"/>
      <c r="R265" s="398"/>
      <c r="S265" s="398"/>
      <c r="T265" s="398"/>
      <c r="V265" s="417"/>
      <c r="W265" s="398"/>
      <c r="X265" s="398"/>
      <c r="Y265" s="398"/>
      <c r="Z265" s="398"/>
      <c r="AA265" s="398"/>
      <c r="AB265" s="398"/>
      <c r="AC265" s="398"/>
      <c r="AD265" s="398"/>
      <c r="AE265" s="417"/>
      <c r="AF265" s="417"/>
      <c r="AG265" s="417"/>
      <c r="AH265" s="417"/>
      <c r="AI265" s="417"/>
      <c r="AJ265" s="417"/>
      <c r="AK265" s="417"/>
      <c r="AL265" s="417"/>
      <c r="AM265" s="417"/>
      <c r="AN265" s="417"/>
      <c r="AO265" s="417"/>
      <c r="AP265" s="417"/>
      <c r="AQ265" s="417"/>
      <c r="AR265" s="417"/>
      <c r="AS265" s="417"/>
      <c r="AT265" s="417"/>
      <c r="AU265" s="417"/>
      <c r="AV265" s="417"/>
      <c r="AW265" s="417"/>
      <c r="AX265" s="417"/>
      <c r="AY265" s="417"/>
      <c r="AZ265" s="417"/>
      <c r="BA265" s="417"/>
      <c r="BB265" s="417"/>
      <c r="BC265" s="417"/>
      <c r="BD265" s="417"/>
      <c r="BE265" s="417"/>
      <c r="BF265" s="417"/>
      <c r="BG265" s="417"/>
      <c r="BH265" s="417"/>
      <c r="BI265" s="417"/>
      <c r="BJ265" s="417"/>
      <c r="BK265" s="417"/>
      <c r="BL265" s="417"/>
      <c r="BM265" s="417"/>
    </row>
    <row r="266" spans="11:65" s="402" customFormat="1" x14ac:dyDescent="0.25">
      <c r="K266" s="401"/>
      <c r="L266" s="397"/>
      <c r="M266" s="398"/>
      <c r="N266" s="398"/>
      <c r="O266" s="398"/>
      <c r="P266" s="398"/>
      <c r="Q266" s="398"/>
      <c r="R266" s="398"/>
      <c r="S266" s="398"/>
      <c r="T266" s="398"/>
      <c r="V266" s="417"/>
      <c r="W266" s="398"/>
      <c r="X266" s="398"/>
      <c r="Y266" s="398"/>
      <c r="Z266" s="398"/>
      <c r="AA266" s="398"/>
      <c r="AB266" s="398"/>
      <c r="AC266" s="398"/>
      <c r="AD266" s="398"/>
      <c r="AE266" s="417"/>
      <c r="AF266" s="417"/>
      <c r="AG266" s="417"/>
      <c r="AH266" s="417"/>
      <c r="AI266" s="417"/>
      <c r="AJ266" s="417"/>
      <c r="AK266" s="417"/>
      <c r="AL266" s="417"/>
      <c r="AM266" s="417"/>
      <c r="AN266" s="417"/>
      <c r="AO266" s="417"/>
      <c r="AP266" s="417"/>
      <c r="AQ266" s="417"/>
      <c r="AR266" s="417"/>
      <c r="AS266" s="417"/>
      <c r="AT266" s="417"/>
      <c r="AU266" s="417"/>
      <c r="AV266" s="417"/>
      <c r="AW266" s="417"/>
      <c r="AX266" s="417"/>
      <c r="AY266" s="417"/>
      <c r="AZ266" s="417"/>
      <c r="BA266" s="417"/>
      <c r="BB266" s="417"/>
      <c r="BC266" s="417"/>
      <c r="BD266" s="417"/>
      <c r="BE266" s="417"/>
      <c r="BF266" s="417"/>
      <c r="BG266" s="417"/>
      <c r="BH266" s="417"/>
      <c r="BI266" s="417"/>
      <c r="BJ266" s="417"/>
      <c r="BK266" s="417"/>
      <c r="BL266" s="417"/>
      <c r="BM266" s="417"/>
    </row>
    <row r="267" spans="11:65" s="402" customFormat="1" x14ac:dyDescent="0.25">
      <c r="K267" s="401"/>
      <c r="L267" s="397"/>
      <c r="M267" s="398"/>
      <c r="N267" s="398"/>
      <c r="O267" s="398"/>
      <c r="P267" s="398"/>
      <c r="Q267" s="398"/>
      <c r="R267" s="398"/>
      <c r="S267" s="398"/>
      <c r="T267" s="398"/>
      <c r="V267" s="417"/>
      <c r="W267" s="398"/>
      <c r="X267" s="398"/>
      <c r="Y267" s="398"/>
      <c r="Z267" s="398"/>
      <c r="AA267" s="398"/>
      <c r="AB267" s="398"/>
      <c r="AC267" s="398"/>
      <c r="AD267" s="398"/>
      <c r="AE267" s="417"/>
      <c r="AF267" s="417"/>
      <c r="AG267" s="417"/>
      <c r="AH267" s="417"/>
      <c r="AI267" s="417"/>
      <c r="AJ267" s="417"/>
      <c r="AK267" s="417"/>
      <c r="AL267" s="417"/>
      <c r="AM267" s="417"/>
      <c r="AN267" s="417"/>
      <c r="AO267" s="417"/>
      <c r="AP267" s="417"/>
      <c r="AQ267" s="417"/>
      <c r="AR267" s="417"/>
      <c r="AS267" s="417"/>
      <c r="AT267" s="417"/>
      <c r="AU267" s="417"/>
      <c r="AV267" s="417"/>
      <c r="AW267" s="417"/>
      <c r="AX267" s="417"/>
      <c r="AY267" s="417"/>
      <c r="AZ267" s="417"/>
      <c r="BA267" s="417"/>
      <c r="BB267" s="417"/>
      <c r="BC267" s="417"/>
      <c r="BD267" s="417"/>
      <c r="BE267" s="417"/>
      <c r="BF267" s="417"/>
      <c r="BG267" s="417"/>
      <c r="BH267" s="417"/>
      <c r="BI267" s="417"/>
      <c r="BJ267" s="417"/>
      <c r="BK267" s="417"/>
      <c r="BL267" s="417"/>
      <c r="BM267" s="417"/>
    </row>
    <row r="268" spans="11:65" s="402" customFormat="1" x14ac:dyDescent="0.25">
      <c r="K268" s="401"/>
      <c r="L268" s="397"/>
      <c r="M268" s="398"/>
      <c r="N268" s="398"/>
      <c r="O268" s="398"/>
      <c r="P268" s="398"/>
      <c r="Q268" s="398"/>
      <c r="R268" s="398"/>
      <c r="S268" s="398"/>
      <c r="T268" s="398"/>
      <c r="V268" s="417"/>
      <c r="W268" s="398"/>
      <c r="X268" s="398"/>
      <c r="Y268" s="398"/>
      <c r="Z268" s="398"/>
      <c r="AA268" s="398"/>
      <c r="AB268" s="398"/>
      <c r="AC268" s="398"/>
      <c r="AD268" s="398"/>
      <c r="AE268" s="417"/>
      <c r="AF268" s="417"/>
      <c r="AG268" s="417"/>
      <c r="AH268" s="417"/>
      <c r="AI268" s="417"/>
      <c r="AJ268" s="417"/>
      <c r="AK268" s="417"/>
      <c r="AL268" s="417"/>
      <c r="AM268" s="417"/>
      <c r="AN268" s="417"/>
      <c r="AO268" s="417"/>
      <c r="AP268" s="417"/>
      <c r="AQ268" s="417"/>
      <c r="AR268" s="417"/>
      <c r="AS268" s="417"/>
      <c r="AT268" s="417"/>
      <c r="AU268" s="417"/>
      <c r="AV268" s="417"/>
      <c r="AW268" s="417"/>
      <c r="AX268" s="417"/>
      <c r="AY268" s="417"/>
      <c r="AZ268" s="417"/>
      <c r="BA268" s="417"/>
      <c r="BB268" s="417"/>
      <c r="BC268" s="417"/>
      <c r="BD268" s="417"/>
      <c r="BE268" s="417"/>
      <c r="BF268" s="417"/>
      <c r="BG268" s="417"/>
      <c r="BH268" s="417"/>
      <c r="BI268" s="417"/>
      <c r="BJ268" s="417"/>
      <c r="BK268" s="417"/>
      <c r="BL268" s="417"/>
      <c r="BM268" s="417"/>
    </row>
    <row r="269" spans="11:65" s="402" customFormat="1" x14ac:dyDescent="0.25">
      <c r="K269" s="401"/>
      <c r="L269" s="397"/>
      <c r="M269" s="398"/>
      <c r="N269" s="398"/>
      <c r="O269" s="398"/>
      <c r="P269" s="398"/>
      <c r="Q269" s="398"/>
      <c r="R269" s="398"/>
      <c r="S269" s="398"/>
      <c r="T269" s="398"/>
      <c r="V269" s="417"/>
      <c r="W269" s="398"/>
      <c r="X269" s="398"/>
      <c r="Y269" s="398"/>
      <c r="Z269" s="398"/>
      <c r="AA269" s="398"/>
      <c r="AB269" s="398"/>
      <c r="AC269" s="398"/>
      <c r="AD269" s="398"/>
      <c r="AE269" s="417"/>
      <c r="AF269" s="417"/>
      <c r="AG269" s="417"/>
      <c r="AH269" s="417"/>
      <c r="AI269" s="417"/>
      <c r="AJ269" s="417"/>
      <c r="AK269" s="417"/>
      <c r="AL269" s="417"/>
      <c r="AM269" s="417"/>
      <c r="AN269" s="417"/>
      <c r="AO269" s="417"/>
      <c r="AP269" s="417"/>
      <c r="AQ269" s="417"/>
      <c r="AR269" s="417"/>
      <c r="AS269" s="417"/>
      <c r="AT269" s="417"/>
      <c r="AU269" s="417"/>
      <c r="AV269" s="417"/>
      <c r="AW269" s="417"/>
      <c r="AX269" s="417"/>
      <c r="AY269" s="417"/>
      <c r="AZ269" s="417"/>
      <c r="BA269" s="417"/>
      <c r="BB269" s="417"/>
      <c r="BC269" s="417"/>
      <c r="BD269" s="417"/>
      <c r="BE269" s="417"/>
      <c r="BF269" s="417"/>
      <c r="BG269" s="417"/>
      <c r="BH269" s="417"/>
      <c r="BI269" s="417"/>
      <c r="BJ269" s="417"/>
      <c r="BK269" s="417"/>
      <c r="BL269" s="417"/>
      <c r="BM269" s="417"/>
    </row>
    <row r="270" spans="11:65" s="402" customFormat="1" x14ac:dyDescent="0.25">
      <c r="K270" s="401"/>
      <c r="L270" s="397"/>
      <c r="M270" s="398"/>
      <c r="N270" s="398"/>
      <c r="O270" s="398"/>
      <c r="P270" s="398"/>
      <c r="Q270" s="398"/>
      <c r="R270" s="398"/>
      <c r="S270" s="398"/>
      <c r="T270" s="398"/>
      <c r="V270" s="417"/>
      <c r="W270" s="398"/>
      <c r="X270" s="398"/>
      <c r="Y270" s="398"/>
      <c r="Z270" s="398"/>
      <c r="AA270" s="398"/>
      <c r="AB270" s="398"/>
      <c r="AC270" s="398"/>
      <c r="AD270" s="398"/>
      <c r="AE270" s="417"/>
      <c r="AF270" s="417"/>
      <c r="AG270" s="417"/>
      <c r="AH270" s="417"/>
      <c r="AI270" s="417"/>
      <c r="AJ270" s="417"/>
      <c r="AK270" s="417"/>
      <c r="AL270" s="417"/>
      <c r="AM270" s="417"/>
      <c r="AN270" s="417"/>
      <c r="AO270" s="417"/>
      <c r="AP270" s="417"/>
      <c r="AQ270" s="417"/>
      <c r="AR270" s="417"/>
      <c r="AS270" s="417"/>
      <c r="AT270" s="417"/>
      <c r="AU270" s="417"/>
      <c r="AV270" s="417"/>
      <c r="AW270" s="417"/>
      <c r="AX270" s="417"/>
      <c r="AY270" s="417"/>
      <c r="AZ270" s="417"/>
      <c r="BA270" s="417"/>
      <c r="BB270" s="417"/>
      <c r="BC270" s="417"/>
      <c r="BD270" s="417"/>
      <c r="BE270" s="417"/>
      <c r="BF270" s="417"/>
      <c r="BG270" s="417"/>
      <c r="BH270" s="417"/>
      <c r="BI270" s="417"/>
      <c r="BJ270" s="417"/>
      <c r="BK270" s="417"/>
      <c r="BL270" s="417"/>
      <c r="BM270" s="417"/>
    </row>
    <row r="271" spans="11:65" s="402" customFormat="1" x14ac:dyDescent="0.25">
      <c r="K271" s="401"/>
      <c r="L271" s="397"/>
      <c r="M271" s="398"/>
      <c r="N271" s="398"/>
      <c r="O271" s="398"/>
      <c r="P271" s="398"/>
      <c r="Q271" s="398"/>
      <c r="R271" s="398"/>
      <c r="S271" s="398"/>
      <c r="T271" s="398"/>
      <c r="V271" s="417"/>
      <c r="W271" s="398"/>
      <c r="X271" s="398"/>
      <c r="Y271" s="398"/>
      <c r="Z271" s="398"/>
      <c r="AA271" s="398"/>
      <c r="AB271" s="398"/>
      <c r="AC271" s="398"/>
      <c r="AD271" s="398"/>
      <c r="AE271" s="417"/>
      <c r="AF271" s="417"/>
      <c r="AG271" s="417"/>
      <c r="AH271" s="417"/>
      <c r="AI271" s="417"/>
      <c r="AJ271" s="417"/>
      <c r="AK271" s="417"/>
      <c r="AL271" s="417"/>
      <c r="AM271" s="417"/>
      <c r="AN271" s="417"/>
      <c r="AO271" s="417"/>
      <c r="AP271" s="417"/>
      <c r="AQ271" s="417"/>
      <c r="AR271" s="417"/>
      <c r="AS271" s="417"/>
      <c r="AT271" s="417"/>
      <c r="AU271" s="417"/>
      <c r="AV271" s="417"/>
      <c r="AW271" s="417"/>
      <c r="AX271" s="417"/>
      <c r="AY271" s="417"/>
      <c r="AZ271" s="417"/>
      <c r="BA271" s="417"/>
      <c r="BB271" s="417"/>
      <c r="BC271" s="417"/>
      <c r="BD271" s="417"/>
      <c r="BE271" s="417"/>
      <c r="BF271" s="417"/>
      <c r="BG271" s="417"/>
      <c r="BH271" s="417"/>
      <c r="BI271" s="417"/>
      <c r="BJ271" s="417"/>
      <c r="BK271" s="417"/>
      <c r="BL271" s="417"/>
      <c r="BM271" s="417"/>
    </row>
    <row r="272" spans="11:65" s="402" customFormat="1" x14ac:dyDescent="0.25">
      <c r="K272" s="401"/>
      <c r="L272" s="397"/>
      <c r="M272" s="398"/>
      <c r="N272" s="398"/>
      <c r="O272" s="398"/>
      <c r="P272" s="398"/>
      <c r="Q272" s="398"/>
      <c r="R272" s="398"/>
      <c r="S272" s="398"/>
      <c r="T272" s="398"/>
      <c r="V272" s="417"/>
      <c r="W272" s="398"/>
      <c r="X272" s="398"/>
      <c r="Y272" s="398"/>
      <c r="Z272" s="398"/>
      <c r="AA272" s="398"/>
      <c r="AB272" s="398"/>
      <c r="AC272" s="398"/>
      <c r="AD272" s="398"/>
      <c r="AE272" s="417"/>
      <c r="AF272" s="417"/>
      <c r="AG272" s="417"/>
      <c r="AH272" s="417"/>
      <c r="AI272" s="417"/>
      <c r="AJ272" s="417"/>
      <c r="AK272" s="417"/>
      <c r="AL272" s="417"/>
      <c r="AM272" s="417"/>
      <c r="AN272" s="417"/>
      <c r="AO272" s="417"/>
      <c r="AP272" s="417"/>
      <c r="AQ272" s="417"/>
      <c r="AR272" s="417"/>
      <c r="AS272" s="417"/>
      <c r="AT272" s="417"/>
      <c r="AU272" s="417"/>
      <c r="AV272" s="417"/>
      <c r="AW272" s="417"/>
      <c r="AX272" s="417"/>
      <c r="AY272" s="417"/>
      <c r="AZ272" s="417"/>
      <c r="BA272" s="417"/>
      <c r="BB272" s="417"/>
      <c r="BC272" s="417"/>
      <c r="BD272" s="417"/>
      <c r="BE272" s="417"/>
      <c r="BF272" s="417"/>
      <c r="BG272" s="417"/>
      <c r="BH272" s="417"/>
      <c r="BI272" s="417"/>
      <c r="BJ272" s="417"/>
      <c r="BK272" s="417"/>
      <c r="BL272" s="417"/>
      <c r="BM272" s="417"/>
    </row>
    <row r="273" spans="11:65" s="402" customFormat="1" x14ac:dyDescent="0.25">
      <c r="K273" s="401"/>
      <c r="L273" s="397"/>
      <c r="M273" s="398"/>
      <c r="N273" s="398"/>
      <c r="O273" s="398"/>
      <c r="P273" s="398"/>
      <c r="Q273" s="398"/>
      <c r="R273" s="398"/>
      <c r="S273" s="398"/>
      <c r="T273" s="398"/>
      <c r="V273" s="417"/>
      <c r="W273" s="398"/>
      <c r="X273" s="398"/>
      <c r="Y273" s="398"/>
      <c r="Z273" s="398"/>
      <c r="AA273" s="398"/>
      <c r="AB273" s="398"/>
      <c r="AC273" s="398"/>
      <c r="AD273" s="398"/>
      <c r="AE273" s="417"/>
      <c r="AF273" s="417"/>
      <c r="AG273" s="417"/>
      <c r="AH273" s="417"/>
      <c r="AI273" s="417"/>
      <c r="AJ273" s="417"/>
      <c r="AK273" s="417"/>
      <c r="AL273" s="417"/>
      <c r="AM273" s="417"/>
      <c r="AN273" s="417"/>
      <c r="AO273" s="417"/>
      <c r="AP273" s="417"/>
      <c r="AQ273" s="417"/>
      <c r="AR273" s="417"/>
      <c r="AS273" s="417"/>
      <c r="AT273" s="417"/>
      <c r="AU273" s="417"/>
      <c r="AV273" s="417"/>
      <c r="AW273" s="417"/>
      <c r="AX273" s="417"/>
      <c r="AY273" s="417"/>
      <c r="AZ273" s="417"/>
      <c r="BA273" s="417"/>
      <c r="BB273" s="417"/>
      <c r="BC273" s="417"/>
      <c r="BD273" s="417"/>
      <c r="BE273" s="417"/>
      <c r="BF273" s="417"/>
      <c r="BG273" s="417"/>
      <c r="BH273" s="417"/>
      <c r="BI273" s="417"/>
      <c r="BJ273" s="417"/>
      <c r="BK273" s="417"/>
      <c r="BL273" s="417"/>
      <c r="BM273" s="417"/>
    </row>
    <row r="274" spans="11:65" s="402" customFormat="1" x14ac:dyDescent="0.25">
      <c r="K274" s="401"/>
      <c r="L274" s="397"/>
      <c r="M274" s="398"/>
      <c r="N274" s="398"/>
      <c r="O274" s="398"/>
      <c r="P274" s="398"/>
      <c r="Q274" s="398"/>
      <c r="R274" s="398"/>
      <c r="S274" s="398"/>
      <c r="T274" s="398"/>
      <c r="V274" s="417"/>
      <c r="W274" s="398"/>
      <c r="X274" s="398"/>
      <c r="Y274" s="398"/>
      <c r="Z274" s="398"/>
      <c r="AA274" s="398"/>
      <c r="AB274" s="398"/>
      <c r="AC274" s="398"/>
      <c r="AD274" s="398"/>
      <c r="AE274" s="417"/>
      <c r="AF274" s="417"/>
      <c r="AG274" s="417"/>
      <c r="AH274" s="417"/>
      <c r="AI274" s="417"/>
      <c r="AJ274" s="417"/>
      <c r="AK274" s="417"/>
      <c r="AL274" s="417"/>
      <c r="AM274" s="417"/>
      <c r="AN274" s="417"/>
      <c r="AO274" s="417"/>
      <c r="AP274" s="417"/>
      <c r="AQ274" s="417"/>
      <c r="AR274" s="417"/>
      <c r="AS274" s="417"/>
      <c r="AT274" s="417"/>
      <c r="AU274" s="417"/>
      <c r="AV274" s="417"/>
      <c r="AW274" s="417"/>
      <c r="AX274" s="417"/>
      <c r="AY274" s="417"/>
      <c r="AZ274" s="417"/>
      <c r="BA274" s="417"/>
      <c r="BB274" s="417"/>
      <c r="BC274" s="417"/>
      <c r="BD274" s="417"/>
      <c r="BE274" s="417"/>
      <c r="BF274" s="417"/>
      <c r="BG274" s="417"/>
      <c r="BH274" s="417"/>
      <c r="BI274" s="417"/>
      <c r="BJ274" s="417"/>
      <c r="BK274" s="417"/>
      <c r="BL274" s="417"/>
      <c r="BM274" s="417"/>
    </row>
    <row r="275" spans="11:65" s="402" customFormat="1" x14ac:dyDescent="0.25">
      <c r="K275" s="401"/>
      <c r="L275" s="397"/>
      <c r="M275" s="398"/>
      <c r="N275" s="398"/>
      <c r="O275" s="398"/>
      <c r="P275" s="398"/>
      <c r="Q275" s="398"/>
      <c r="R275" s="398"/>
      <c r="S275" s="398"/>
      <c r="T275" s="398"/>
      <c r="V275" s="417"/>
      <c r="W275" s="398"/>
      <c r="X275" s="398"/>
      <c r="Y275" s="398"/>
      <c r="Z275" s="398"/>
      <c r="AA275" s="398"/>
      <c r="AB275" s="398"/>
      <c r="AC275" s="398"/>
      <c r="AD275" s="398"/>
      <c r="AE275" s="417"/>
      <c r="AF275" s="417"/>
      <c r="AG275" s="417"/>
      <c r="AH275" s="417"/>
      <c r="AI275" s="417"/>
      <c r="AJ275" s="417"/>
      <c r="AK275" s="417"/>
      <c r="AL275" s="417"/>
      <c r="AM275" s="417"/>
      <c r="AN275" s="417"/>
      <c r="AO275" s="417"/>
      <c r="AP275" s="417"/>
      <c r="AQ275" s="417"/>
      <c r="AR275" s="417"/>
      <c r="AS275" s="417"/>
      <c r="AT275" s="417"/>
      <c r="AU275" s="417"/>
      <c r="AV275" s="417"/>
      <c r="AW275" s="417"/>
      <c r="AX275" s="417"/>
      <c r="AY275" s="417"/>
      <c r="AZ275" s="417"/>
      <c r="BA275" s="417"/>
      <c r="BB275" s="417"/>
      <c r="BC275" s="417"/>
      <c r="BD275" s="417"/>
      <c r="BE275" s="417"/>
      <c r="BF275" s="417"/>
      <c r="BG275" s="417"/>
      <c r="BH275" s="417"/>
      <c r="BI275" s="417"/>
      <c r="BJ275" s="417"/>
      <c r="BK275" s="417"/>
      <c r="BL275" s="417"/>
      <c r="BM275" s="417"/>
    </row>
  </sheetData>
  <mergeCells count="7">
    <mergeCell ref="B7:J7"/>
    <mergeCell ref="A1:J1"/>
    <mergeCell ref="A2:J2"/>
    <mergeCell ref="A3:J3"/>
    <mergeCell ref="A4:J4"/>
    <mergeCell ref="A5:J5"/>
    <mergeCell ref="B6:J6"/>
  </mergeCells>
  <phoneticPr fontId="46" type="noConversion"/>
  <dataValidations count="7">
    <dataValidation type="whole" allowBlank="1" showInputMessage="1" showErrorMessage="1" sqref="P82 E81:O82 E10:P70 E71:K72 M71:P72 E73:P73 F74:P74 E75:P80 E95 E83:P94 G95:P95 E96:P98">
      <formula1>0</formula1>
      <formula2>100</formula2>
    </dataValidation>
    <dataValidation type="list" allowBlank="1" showInputMessage="1" showErrorMessage="1" sqref="R9:R30 R32:R55 R57:R98 S10:S98">
      <formula1>$Z$2:$AQ$2</formula1>
    </dataValidation>
    <dataValidation type="list" allowBlank="1" showInputMessage="1" showErrorMessage="1" sqref="A99 A33:A60">
      <formula1>$A$114:$A$133</formula1>
    </dataValidation>
    <dataValidation type="list" allowBlank="1" showInputMessage="1" showErrorMessage="1" sqref="A61:A68">
      <formula1>$A$100:$A$119</formula1>
    </dataValidation>
    <dataValidation type="list" allowBlank="1" showInputMessage="1" showErrorMessage="1" sqref="A9:A15">
      <formula1>$A$113:$A$132</formula1>
    </dataValidation>
    <dataValidation type="list" allowBlank="1" showInputMessage="1" showErrorMessage="1" sqref="A16:A57">
      <formula1>$A$99:$A$107</formula1>
    </dataValidation>
    <dataValidation type="list" allowBlank="1" showInputMessage="1" showErrorMessage="1" sqref="A69:A98">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06"/>
  <sheetViews>
    <sheetView topLeftCell="G1" zoomScale="130" zoomScaleNormal="130" workbookViewId="0">
      <selection activeCell="H32" sqref="H32"/>
    </sheetView>
  </sheetViews>
  <sheetFormatPr baseColWidth="10" defaultRowHeight="15" x14ac:dyDescent="0.25"/>
  <cols>
    <col min="1" max="1" width="2.5703125" style="48" customWidth="1"/>
    <col min="2" max="6" width="4.28515625" hidden="1" customWidth="1"/>
    <col min="7" max="7" width="18.85546875" style="255" bestFit="1" customWidth="1"/>
    <col min="8" max="8" width="33.85546875" style="255" customWidth="1"/>
    <col min="9" max="9" width="33.85546875" style="255" hidden="1" customWidth="1"/>
    <col min="10" max="10" width="16.42578125" style="255" customWidth="1"/>
    <col min="11" max="11" width="18.28515625" style="255" customWidth="1"/>
    <col min="12" max="12" width="15.42578125" style="255" customWidth="1"/>
    <col min="13" max="13" width="13.7109375" style="255" customWidth="1"/>
    <col min="14" max="14" width="22.42578125" style="255" customWidth="1"/>
    <col min="15" max="43" width="11.42578125" style="48"/>
  </cols>
  <sheetData>
    <row r="1" spans="2:44" s="48" customFormat="1" ht="15.75" x14ac:dyDescent="0.25">
      <c r="G1" s="237"/>
      <c r="H1" s="238"/>
      <c r="I1" s="238"/>
      <c r="J1" s="238"/>
      <c r="K1" s="238"/>
      <c r="L1" s="238"/>
      <c r="M1" s="238"/>
      <c r="N1" s="238"/>
      <c r="O1" s="236" t="s">
        <v>467</v>
      </c>
      <c r="P1" s="239"/>
    </row>
    <row r="2" spans="2:44" s="48" customFormat="1" ht="15.75" x14ac:dyDescent="0.25">
      <c r="G2" s="545" t="s">
        <v>454</v>
      </c>
      <c r="H2" s="545"/>
      <c r="I2" s="545"/>
      <c r="J2" s="545"/>
      <c r="K2" s="545"/>
      <c r="L2" s="545"/>
      <c r="M2" s="545"/>
      <c r="N2" s="545"/>
      <c r="O2" s="545"/>
      <c r="P2" s="545"/>
      <c r="Q2" s="241"/>
      <c r="R2" s="242"/>
      <c r="S2" s="243" t="s">
        <v>466</v>
      </c>
      <c r="T2" s="242"/>
      <c r="U2" s="244"/>
    </row>
    <row r="3" spans="2:44" s="48" customFormat="1" x14ac:dyDescent="0.25">
      <c r="G3" s="546" t="s">
        <v>455</v>
      </c>
      <c r="H3" s="546"/>
      <c r="I3" s="546"/>
      <c r="J3" s="546"/>
      <c r="K3" s="546"/>
      <c r="L3" s="546"/>
      <c r="M3" s="546"/>
      <c r="N3" s="546"/>
      <c r="O3" s="546"/>
      <c r="P3" s="546"/>
      <c r="Q3" s="241"/>
      <c r="R3" s="242"/>
      <c r="S3" s="243" t="s">
        <v>38</v>
      </c>
      <c r="T3" s="242"/>
      <c r="U3" s="244"/>
    </row>
    <row r="4" spans="2:44" s="48" customFormat="1" x14ac:dyDescent="0.2">
      <c r="G4" s="547" t="s">
        <v>1110</v>
      </c>
      <c r="H4" s="547"/>
      <c r="I4" s="547"/>
      <c r="J4" s="547"/>
      <c r="K4" s="547"/>
      <c r="L4" s="547"/>
      <c r="M4" s="547"/>
      <c r="N4" s="547"/>
      <c r="O4" s="547"/>
      <c r="P4" s="547"/>
      <c r="Q4" s="241"/>
      <c r="R4" s="242"/>
      <c r="S4" s="243" t="s">
        <v>330</v>
      </c>
      <c r="T4" s="242"/>
      <c r="U4" s="244"/>
    </row>
    <row r="5" spans="2:44" s="48" customFormat="1" x14ac:dyDescent="0.25">
      <c r="H5" s="240"/>
      <c r="I5" s="240"/>
      <c r="J5" s="264"/>
      <c r="K5" s="456">
        <f>+PPNE1!C5</f>
        <v>2021</v>
      </c>
      <c r="L5" s="240"/>
      <c r="M5" s="240"/>
      <c r="N5" s="240"/>
      <c r="O5" s="240"/>
      <c r="P5" s="240"/>
      <c r="Q5" s="241"/>
      <c r="R5" s="242"/>
      <c r="S5" s="242"/>
      <c r="T5" s="242"/>
      <c r="U5" s="244"/>
    </row>
    <row r="6" spans="2:44" s="48" customFormat="1" x14ac:dyDescent="0.25">
      <c r="G6" s="263" t="s">
        <v>1109</v>
      </c>
      <c r="H6" s="544" t="s">
        <v>1504</v>
      </c>
      <c r="I6" s="544"/>
      <c r="J6" s="544"/>
      <c r="K6" s="544"/>
      <c r="L6" s="544"/>
      <c r="M6" s="544"/>
      <c r="N6" s="544"/>
      <c r="O6" s="236"/>
      <c r="P6" s="239"/>
    </row>
    <row r="7" spans="2:44" ht="25.5" customHeight="1" x14ac:dyDescent="0.2">
      <c r="B7" s="245" t="s">
        <v>1149</v>
      </c>
      <c r="C7" s="246" t="s">
        <v>1150</v>
      </c>
      <c r="D7" s="246" t="s">
        <v>1151</v>
      </c>
      <c r="E7" s="246" t="s">
        <v>1152</v>
      </c>
      <c r="F7" s="247" t="s">
        <v>1153</v>
      </c>
      <c r="G7" s="260" t="s">
        <v>1154</v>
      </c>
      <c r="H7" s="261" t="s">
        <v>0</v>
      </c>
      <c r="I7" s="261" t="s">
        <v>1424</v>
      </c>
      <c r="J7" s="261" t="s">
        <v>1</v>
      </c>
      <c r="K7" s="261" t="s">
        <v>55</v>
      </c>
      <c r="L7" s="262" t="s">
        <v>2</v>
      </c>
      <c r="M7" s="261" t="s">
        <v>3</v>
      </c>
      <c r="N7" s="261" t="s">
        <v>1107</v>
      </c>
      <c r="O7" s="261" t="s">
        <v>56</v>
      </c>
      <c r="P7" s="239"/>
      <c r="Q7" s="239"/>
      <c r="AR7" s="48"/>
    </row>
    <row r="8" spans="2:44" ht="12.75" x14ac:dyDescent="0.2">
      <c r="B8" s="248" t="e">
        <f>IF(Tabla1[[#This Row],[Código_Actividad]]="","",CONCATENATE(Tabla1[[#This Row],[POA]],".",Tabla1[[#This Row],[SRS]],".",Tabla1[[#This Row],[AREA]],".",Tabla1[[#This Row],[TIPO]]))</f>
        <v>#REF!</v>
      </c>
      <c r="C8" s="248" t="e">
        <f>IF(Tabla1[[#This Row],[Código_Actividad]]="","",'[3]Formulario PPGR1'!#REF!)</f>
        <v>#REF!</v>
      </c>
      <c r="D8" s="248" t="e">
        <f>IF(Tabla1[[#This Row],[Código_Actividad]]="","",'[3]Formulario PPGR1'!#REF!)</f>
        <v>#REF!</v>
      </c>
      <c r="E8" s="248" t="e">
        <f>IF(Tabla1[[#This Row],[Código_Actividad]]="","",'[3]Formulario PPGR1'!#REF!)</f>
        <v>#REF!</v>
      </c>
      <c r="F8" s="248" t="e">
        <f>IF(Tabla1[[#This Row],[Código_Actividad]]="","",'[3]Formulario PPGR1'!#REF!)</f>
        <v>#REF!</v>
      </c>
      <c r="G8" s="266" t="s">
        <v>1223</v>
      </c>
      <c r="H8" s="266" t="s">
        <v>1425</v>
      </c>
      <c r="I8" s="279" t="s">
        <v>1426</v>
      </c>
      <c r="J8" s="250" t="s">
        <v>1102</v>
      </c>
      <c r="K8" s="249">
        <v>6</v>
      </c>
      <c r="L8" s="251">
        <v>0.47</v>
      </c>
      <c r="M8" s="252">
        <f>+Tabla1[[#This Row],[Precio Unitario]]*Tabla1[[#This Row],[Cantidad de Insumos]]</f>
        <v>2.82</v>
      </c>
      <c r="N8" s="415" t="s">
        <v>1427</v>
      </c>
      <c r="O8" s="250"/>
      <c r="P8" s="239"/>
      <c r="Q8" s="239"/>
      <c r="AR8" s="48"/>
    </row>
    <row r="9" spans="2:44" ht="12.75" x14ac:dyDescent="0.2">
      <c r="B9" s="248" t="e">
        <f>IF(Tabla1[[#This Row],[Código_Actividad]]="","",CONCATENATE(Tabla1[[#This Row],[POA]],".",Tabla1[[#This Row],[SRS]],".",Tabla1[[#This Row],[AREA]],".",Tabla1[[#This Row],[TIPO]]))</f>
        <v>#REF!</v>
      </c>
      <c r="C9" s="248" t="e">
        <f>IF(Tabla1[[#This Row],[Código_Actividad]]="","",'[3]Formulario PPGR1'!#REF!)</f>
        <v>#REF!</v>
      </c>
      <c r="D9" s="248" t="e">
        <f>IF(Tabla1[[#This Row],[Código_Actividad]]="","",'[3]Formulario PPGR1'!#REF!)</f>
        <v>#REF!</v>
      </c>
      <c r="E9" s="248" t="e">
        <f>IF(Tabla1[[#This Row],[Código_Actividad]]="","",'[3]Formulario PPGR1'!#REF!)</f>
        <v>#REF!</v>
      </c>
      <c r="F9" s="248" t="e">
        <f>IF(Tabla1[[#This Row],[Código_Actividad]]="","",'[3]Formulario PPGR1'!#REF!)</f>
        <v>#REF!</v>
      </c>
      <c r="G9" s="266" t="s">
        <v>1224</v>
      </c>
      <c r="H9" s="266" t="s">
        <v>1425</v>
      </c>
      <c r="I9" s="279" t="s">
        <v>1428</v>
      </c>
      <c r="J9" s="250" t="s">
        <v>1102</v>
      </c>
      <c r="K9" s="249">
        <v>12</v>
      </c>
      <c r="L9" s="251">
        <v>0.47</v>
      </c>
      <c r="M9" s="252">
        <f>+Tabla1[[#This Row],[Precio Unitario]]*Tabla1[[#This Row],[Cantidad de Insumos]]</f>
        <v>5.64</v>
      </c>
      <c r="N9" s="415" t="s">
        <v>1427</v>
      </c>
      <c r="O9" s="250"/>
      <c r="P9" s="239"/>
      <c r="Q9" s="239"/>
      <c r="AR9" s="48"/>
    </row>
    <row r="10" spans="2:44" ht="12.75" x14ac:dyDescent="0.2">
      <c r="B10" s="248" t="e">
        <f>IF(Tabla1[[#This Row],[Código_Actividad]]="","",CONCATENATE(Tabla1[[#This Row],[POA]],".",Tabla1[[#This Row],[SRS]],".",Tabla1[[#This Row],[AREA]],".",Tabla1[[#This Row],[TIPO]]))</f>
        <v>#REF!</v>
      </c>
      <c r="C10" s="248" t="e">
        <f>IF(Tabla1[[#This Row],[Código_Actividad]]="","",'[3]Formulario PPGR1'!#REF!)</f>
        <v>#REF!</v>
      </c>
      <c r="D10" s="248" t="e">
        <f>IF(Tabla1[[#This Row],[Código_Actividad]]="","",'[3]Formulario PPGR1'!#REF!)</f>
        <v>#REF!</v>
      </c>
      <c r="E10" s="248" t="e">
        <f>IF(Tabla1[[#This Row],[Código_Actividad]]="","",'[3]Formulario PPGR1'!#REF!)</f>
        <v>#REF!</v>
      </c>
      <c r="F10" s="248" t="e">
        <f>IF(Tabla1[[#This Row],[Código_Actividad]]="","",'[3]Formulario PPGR1'!#REF!)</f>
        <v>#REF!</v>
      </c>
      <c r="G10" s="267" t="s">
        <v>1230</v>
      </c>
      <c r="H10" s="266" t="s">
        <v>1425</v>
      </c>
      <c r="I10" s="279" t="s">
        <v>1429</v>
      </c>
      <c r="J10" s="250" t="s">
        <v>1102</v>
      </c>
      <c r="K10" s="249">
        <v>6</v>
      </c>
      <c r="L10" s="251">
        <v>0.47</v>
      </c>
      <c r="M10" s="252">
        <f>+Tabla1[[#This Row],[Precio Unitario]]*Tabla1[[#This Row],[Cantidad de Insumos]]</f>
        <v>2.82</v>
      </c>
      <c r="N10" s="415" t="s">
        <v>1427</v>
      </c>
      <c r="O10" s="250"/>
      <c r="P10" s="239"/>
      <c r="Q10" s="239"/>
      <c r="AR10" s="48"/>
    </row>
    <row r="11" spans="2:44" ht="12.75" x14ac:dyDescent="0.2">
      <c r="B11" s="248" t="e">
        <f>IF(Tabla1[[#This Row],[Código_Actividad]]="","",CONCATENATE(Tabla1[[#This Row],[POA]],".",Tabla1[[#This Row],[SRS]],".",Tabla1[[#This Row],[AREA]],".",Tabla1[[#This Row],[TIPO]]))</f>
        <v>#REF!</v>
      </c>
      <c r="C11" s="248" t="e">
        <f>IF(Tabla1[[#This Row],[Código_Actividad]]="","",'[3]Formulario PPGR1'!#REF!)</f>
        <v>#REF!</v>
      </c>
      <c r="D11" s="248" t="e">
        <f>IF(Tabla1[[#This Row],[Código_Actividad]]="","",'[3]Formulario PPGR1'!#REF!)</f>
        <v>#REF!</v>
      </c>
      <c r="E11" s="248" t="e">
        <f>IF(Tabla1[[#This Row],[Código_Actividad]]="","",'[3]Formulario PPGR1'!#REF!)</f>
        <v>#REF!</v>
      </c>
      <c r="F11" s="248" t="e">
        <f>IF(Tabla1[[#This Row],[Código_Actividad]]="","",'[3]Formulario PPGR1'!#REF!)</f>
        <v>#REF!</v>
      </c>
      <c r="G11" s="267" t="s">
        <v>1227</v>
      </c>
      <c r="H11" s="266" t="s">
        <v>1425</v>
      </c>
      <c r="I11" s="279" t="s">
        <v>1430</v>
      </c>
      <c r="J11" s="250" t="s">
        <v>1102</v>
      </c>
      <c r="K11" s="249">
        <v>60</v>
      </c>
      <c r="L11" s="251">
        <v>0.47</v>
      </c>
      <c r="M11" s="252">
        <f>+Tabla1[[#This Row],[Precio Unitario]]*Tabla1[[#This Row],[Cantidad de Insumos]]</f>
        <v>28.2</v>
      </c>
      <c r="N11" s="415" t="s">
        <v>1427</v>
      </c>
      <c r="O11" s="250"/>
      <c r="P11" s="239"/>
      <c r="Q11" s="239"/>
      <c r="AR11" s="48"/>
    </row>
    <row r="12" spans="2:44" ht="12.75" x14ac:dyDescent="0.2">
      <c r="B12" s="248" t="e">
        <f>IF(Tabla1[[#This Row],[Código_Actividad]]="","",CONCATENATE(Tabla1[[#This Row],[POA]],".",Tabla1[[#This Row],[SRS]],".",Tabla1[[#This Row],[AREA]],".",Tabla1[[#This Row],[TIPO]]))</f>
        <v>#REF!</v>
      </c>
      <c r="C12" s="248" t="e">
        <f>IF(Tabla1[[#This Row],[Código_Actividad]]="","",'[3]Formulario PPGR1'!#REF!)</f>
        <v>#REF!</v>
      </c>
      <c r="D12" s="248" t="e">
        <f>IF(Tabla1[[#This Row],[Código_Actividad]]="","",'[3]Formulario PPGR1'!#REF!)</f>
        <v>#REF!</v>
      </c>
      <c r="E12" s="248" t="e">
        <f>IF(Tabla1[[#This Row],[Código_Actividad]]="","",'[3]Formulario PPGR1'!#REF!)</f>
        <v>#REF!</v>
      </c>
      <c r="F12" s="248" t="e">
        <f>IF(Tabla1[[#This Row],[Código_Actividad]]="","",'[3]Formulario PPGR1'!#REF!)</f>
        <v>#REF!</v>
      </c>
      <c r="G12" s="267" t="s">
        <v>1231</v>
      </c>
      <c r="H12" s="266" t="s">
        <v>1425</v>
      </c>
      <c r="I12" s="279" t="s">
        <v>1431</v>
      </c>
      <c r="J12" s="250" t="s">
        <v>1102</v>
      </c>
      <c r="K12" s="249">
        <v>5</v>
      </c>
      <c r="L12" s="251">
        <v>0.47</v>
      </c>
      <c r="M12" s="252">
        <f>+Tabla1[[#This Row],[Precio Unitario]]*Tabla1[[#This Row],[Cantidad de Insumos]]</f>
        <v>2.3499999999999996</v>
      </c>
      <c r="N12" s="415" t="s">
        <v>1427</v>
      </c>
      <c r="O12" s="250"/>
      <c r="P12" s="239"/>
      <c r="Q12" s="239"/>
      <c r="AR12" s="48"/>
    </row>
    <row r="13" spans="2:44" ht="12.75" x14ac:dyDescent="0.2">
      <c r="B13" s="248" t="e">
        <f>IF(Tabla1[[#This Row],[Código_Actividad]]="","",CONCATENATE(Tabla1[[#This Row],[POA]],".",Tabla1[[#This Row],[SRS]],".",Tabla1[[#This Row],[AREA]],".",Tabla1[[#This Row],[TIPO]]))</f>
        <v>#REF!</v>
      </c>
      <c r="C13" s="248" t="e">
        <f>IF(Tabla1[[#This Row],[Código_Actividad]]="","",'[3]Formulario PPGR1'!#REF!)</f>
        <v>#REF!</v>
      </c>
      <c r="D13" s="248" t="e">
        <f>IF(Tabla1[[#This Row],[Código_Actividad]]="","",'[3]Formulario PPGR1'!#REF!)</f>
        <v>#REF!</v>
      </c>
      <c r="E13" s="248" t="e">
        <f>IF(Tabla1[[#This Row],[Código_Actividad]]="","",'[3]Formulario PPGR1'!#REF!)</f>
        <v>#REF!</v>
      </c>
      <c r="F13" s="248" t="e">
        <f>IF(Tabla1[[#This Row],[Código_Actividad]]="","",'[3]Formulario PPGR1'!#REF!)</f>
        <v>#REF!</v>
      </c>
      <c r="G13" s="267" t="s">
        <v>1232</v>
      </c>
      <c r="H13" s="266" t="s">
        <v>1425</v>
      </c>
      <c r="I13" s="279" t="s">
        <v>1432</v>
      </c>
      <c r="J13" s="250" t="s">
        <v>1102</v>
      </c>
      <c r="K13" s="249">
        <v>6</v>
      </c>
      <c r="L13" s="251">
        <v>0.47</v>
      </c>
      <c r="M13" s="252">
        <f>+Tabla1[[#This Row],[Precio Unitario]]*Tabla1[[#This Row],[Cantidad de Insumos]]</f>
        <v>2.82</v>
      </c>
      <c r="N13" s="415" t="s">
        <v>1427</v>
      </c>
      <c r="O13" s="250"/>
      <c r="P13" s="239"/>
      <c r="Q13" s="239"/>
      <c r="AR13" s="48"/>
    </row>
    <row r="14" spans="2:44" ht="12.75" x14ac:dyDescent="0.2">
      <c r="B14" s="254" t="str">
        <f>IF(Tabla1[[#This Row],[Código_Actividad]]="","",CONCATENATE(Tabla1[[#This Row],[POA]],".",Tabla1[[#This Row],[SRS]],".",Tabla1[[#This Row],[AREA]],".",Tabla1[[#This Row],[TIPO]]))</f>
        <v/>
      </c>
      <c r="C14" s="254" t="str">
        <f>IF(Tabla1[[#This Row],[Código_Actividad]]="","",'[3]Formulario PPGR1'!#REF!)</f>
        <v/>
      </c>
      <c r="D14" s="254" t="str">
        <f>IF(Tabla1[[#This Row],[Código_Actividad]]="","",'[3]Formulario PPGR1'!#REF!)</f>
        <v/>
      </c>
      <c r="E14" s="254" t="str">
        <f>IF(Tabla1[[#This Row],[Código_Actividad]]="","",'[3]Formulario PPGR1'!#REF!)</f>
        <v/>
      </c>
      <c r="F14" s="254" t="str">
        <f>IF(Tabla1[[#This Row],[Código_Actividad]]="","",'[3]Formulario PPGR1'!#REF!)</f>
        <v/>
      </c>
      <c r="G14" s="249"/>
      <c r="H14" s="250" t="s">
        <v>1433</v>
      </c>
      <c r="I14" s="278" t="s">
        <v>1434</v>
      </c>
      <c r="J14" s="250" t="s">
        <v>1102</v>
      </c>
      <c r="K14" s="249">
        <v>4</v>
      </c>
      <c r="L14" s="252">
        <v>10</v>
      </c>
      <c r="M14" s="252">
        <f>+Tabla1[[#This Row],[Precio Unitario]]*Tabla1[[#This Row],[Cantidad de Insumos]]</f>
        <v>40</v>
      </c>
      <c r="N14" s="415" t="s">
        <v>1427</v>
      </c>
      <c r="O14" s="250"/>
      <c r="P14" s="239"/>
      <c r="Q14" s="239"/>
      <c r="AR14" s="48"/>
    </row>
    <row r="15" spans="2:44" ht="12.75" x14ac:dyDescent="0.2">
      <c r="B15" s="248" t="e">
        <f>IF(Tabla1[[#This Row],[Código_Actividad]]="","",CONCATENATE(Tabla1[[#This Row],[POA]],".",Tabla1[[#This Row],[SRS]],".",Tabla1[[#This Row],[AREA]],".",Tabla1[[#This Row],[TIPO]]))</f>
        <v>#REF!</v>
      </c>
      <c r="C15" s="248" t="e">
        <f>IF(Tabla1[[#This Row],[Código_Actividad]]="","",'[3]Formulario PPGR1'!#REF!)</f>
        <v>#REF!</v>
      </c>
      <c r="D15" s="248" t="e">
        <f>IF(Tabla1[[#This Row],[Código_Actividad]]="","",'[3]Formulario PPGR1'!#REF!)</f>
        <v>#REF!</v>
      </c>
      <c r="E15" s="248" t="e">
        <f>IF(Tabla1[[#This Row],[Código_Actividad]]="","",'[3]Formulario PPGR1'!#REF!)</f>
        <v>#REF!</v>
      </c>
      <c r="F15" s="248" t="e">
        <f>IF(Tabla1[[#This Row],[Código_Actividad]]="","",'[3]Formulario PPGR1'!#REF!)</f>
        <v>#REF!</v>
      </c>
      <c r="G15" s="268" t="s">
        <v>1264</v>
      </c>
      <c r="H15" s="269" t="s">
        <v>1425</v>
      </c>
      <c r="I15" s="279" t="s">
        <v>1426</v>
      </c>
      <c r="J15" s="250" t="s">
        <v>1102</v>
      </c>
      <c r="K15" s="249">
        <v>36</v>
      </c>
      <c r="L15" s="251">
        <v>0.47</v>
      </c>
      <c r="M15" s="252">
        <f>+Tabla1[[#This Row],[Precio Unitario]]*Tabla1[[#This Row],[Cantidad de Insumos]]</f>
        <v>16.919999999999998</v>
      </c>
      <c r="N15" s="415" t="s">
        <v>1427</v>
      </c>
      <c r="O15" s="250"/>
      <c r="P15" s="239"/>
      <c r="Q15" s="239"/>
      <c r="AR15" s="48"/>
    </row>
    <row r="16" spans="2:44" ht="12.75" x14ac:dyDescent="0.2">
      <c r="B16" s="254" t="e">
        <f>IF(Tabla1[[#This Row],[Código_Actividad]]="","",CONCATENATE(Tabla1[[#This Row],[POA]],".",Tabla1[[#This Row],[SRS]],".",Tabla1[[#This Row],[AREA]],".",Tabla1[[#This Row],[TIPO]]))</f>
        <v>#REF!</v>
      </c>
      <c r="C16" s="254" t="e">
        <f>IF(Tabla1[[#This Row],[Código_Actividad]]="","",'[3]Formulario PPGR1'!#REF!)</f>
        <v>#REF!</v>
      </c>
      <c r="D16" s="254" t="e">
        <f>IF(Tabla1[[#This Row],[Código_Actividad]]="","",'[3]Formulario PPGR1'!#REF!)</f>
        <v>#REF!</v>
      </c>
      <c r="E16" s="254" t="e">
        <f>IF(Tabla1[[#This Row],[Código_Actividad]]="","",'[3]Formulario PPGR1'!#REF!)</f>
        <v>#REF!</v>
      </c>
      <c r="F16" s="254" t="e">
        <f>IF(Tabla1[[#This Row],[Código_Actividad]]="","",'[3]Formulario PPGR1'!#REF!)</f>
        <v>#REF!</v>
      </c>
      <c r="G16" s="268" t="s">
        <v>1266</v>
      </c>
      <c r="H16" s="269" t="s">
        <v>1425</v>
      </c>
      <c r="I16" s="279" t="s">
        <v>1426</v>
      </c>
      <c r="J16" s="250" t="s">
        <v>1102</v>
      </c>
      <c r="K16" s="249">
        <v>3</v>
      </c>
      <c r="L16" s="251">
        <v>0.47</v>
      </c>
      <c r="M16" s="252">
        <f>+Tabla1[[#This Row],[Precio Unitario]]*Tabla1[[#This Row],[Cantidad de Insumos]]</f>
        <v>1.41</v>
      </c>
      <c r="N16" s="415" t="s">
        <v>1427</v>
      </c>
      <c r="O16" s="250"/>
      <c r="P16" s="239"/>
      <c r="Q16" s="239"/>
      <c r="AR16" s="48"/>
    </row>
    <row r="17" spans="2:44" ht="12.75" x14ac:dyDescent="0.2">
      <c r="B17" s="254" t="e">
        <f>IF(Tabla1[[#This Row],[Código_Actividad]]="","",CONCATENATE(Tabla1[[#This Row],[POA]],".",Tabla1[[#This Row],[SRS]],".",Tabla1[[#This Row],[AREA]],".",Tabla1[[#This Row],[TIPO]]))</f>
        <v>#REF!</v>
      </c>
      <c r="C17" s="254" t="e">
        <f>IF(Tabla1[[#This Row],[Código_Actividad]]="","",'[3]Formulario PPGR1'!#REF!)</f>
        <v>#REF!</v>
      </c>
      <c r="D17" s="254" t="e">
        <f>IF(Tabla1[[#This Row],[Código_Actividad]]="","",'[3]Formulario PPGR1'!#REF!)</f>
        <v>#REF!</v>
      </c>
      <c r="E17" s="254" t="e">
        <f>IF(Tabla1[[#This Row],[Código_Actividad]]="","",'[3]Formulario PPGR1'!#REF!)</f>
        <v>#REF!</v>
      </c>
      <c r="F17" s="254" t="e">
        <f>IF(Tabla1[[#This Row],[Código_Actividad]]="","",'[3]Formulario PPGR1'!#REF!)</f>
        <v>#REF!</v>
      </c>
      <c r="G17" s="268" t="s">
        <v>1268</v>
      </c>
      <c r="H17" s="269" t="s">
        <v>1425</v>
      </c>
      <c r="I17" s="279" t="s">
        <v>1426</v>
      </c>
      <c r="J17" s="250" t="s">
        <v>1102</v>
      </c>
      <c r="K17" s="249">
        <v>20</v>
      </c>
      <c r="L17" s="251">
        <v>0.47</v>
      </c>
      <c r="M17" s="252">
        <f>+Tabla1[[#This Row],[Precio Unitario]]*Tabla1[[#This Row],[Cantidad de Insumos]]</f>
        <v>9.3999999999999986</v>
      </c>
      <c r="N17" s="415" t="s">
        <v>1427</v>
      </c>
      <c r="O17" s="250"/>
      <c r="P17" s="239"/>
      <c r="Q17" s="239"/>
      <c r="AR17" s="48"/>
    </row>
    <row r="18" spans="2:44" ht="12.75" x14ac:dyDescent="0.2">
      <c r="B18" s="254" t="str">
        <f>IF(Tabla1[[#This Row],[Código_Actividad]]="","",CONCATENATE(Tabla1[[#This Row],[POA]],".",Tabla1[[#This Row],[SRS]],".",Tabla1[[#This Row],[AREA]],".",Tabla1[[#This Row],[TIPO]]))</f>
        <v/>
      </c>
      <c r="C18" s="254" t="str">
        <f>IF(Tabla1[[#This Row],[Código_Actividad]]="","",'[3]Formulario PPGR1'!#REF!)</f>
        <v/>
      </c>
      <c r="D18" s="254" t="str">
        <f>IF(Tabla1[[#This Row],[Código_Actividad]]="","",'[3]Formulario PPGR1'!#REF!)</f>
        <v/>
      </c>
      <c r="E18" s="254" t="str">
        <f>IF(Tabla1[[#This Row],[Código_Actividad]]="","",'[3]Formulario PPGR1'!#REF!)</f>
        <v/>
      </c>
      <c r="F18" s="254" t="str">
        <f>IF(Tabla1[[#This Row],[Código_Actividad]]="","",'[3]Formulario PPGR1'!#REF!)</f>
        <v/>
      </c>
      <c r="G18" s="249"/>
      <c r="H18" s="250" t="s">
        <v>1433</v>
      </c>
      <c r="I18" s="278" t="s">
        <v>1434</v>
      </c>
      <c r="J18" s="250" t="s">
        <v>1102</v>
      </c>
      <c r="K18" s="249">
        <v>8</v>
      </c>
      <c r="L18" s="252">
        <v>10</v>
      </c>
      <c r="M18" s="252">
        <f>+Tabla1[[#This Row],[Precio Unitario]]*Tabla1[[#This Row],[Cantidad de Insumos]]</f>
        <v>80</v>
      </c>
      <c r="N18" s="415" t="s">
        <v>1427</v>
      </c>
      <c r="O18" s="250"/>
      <c r="P18" s="239"/>
      <c r="Q18" s="239"/>
      <c r="AR18" s="48"/>
    </row>
    <row r="19" spans="2:44" ht="12.75" x14ac:dyDescent="0.2">
      <c r="B19" s="254" t="e">
        <f>IF(Tabla1[[#This Row],[Código_Actividad]]="","",CONCATENATE(Tabla1[[#This Row],[POA]],".",Tabla1[[#This Row],[SRS]],".",Tabla1[[#This Row],[AREA]],".",Tabla1[[#This Row],[TIPO]]))</f>
        <v>#REF!</v>
      </c>
      <c r="C19" s="254" t="e">
        <f>IF(Tabla1[[#This Row],[Código_Actividad]]="","",'[3]Formulario PPGR1'!#REF!)</f>
        <v>#REF!</v>
      </c>
      <c r="D19" s="254" t="e">
        <f>IF(Tabla1[[#This Row],[Código_Actividad]]="","",'[3]Formulario PPGR1'!#REF!)</f>
        <v>#REF!</v>
      </c>
      <c r="E19" s="254" t="e">
        <f>IF(Tabla1[[#This Row],[Código_Actividad]]="","",'[3]Formulario PPGR1'!#REF!)</f>
        <v>#REF!</v>
      </c>
      <c r="F19" s="254" t="e">
        <f>IF(Tabla1[[#This Row],[Código_Actividad]]="","",'[3]Formulario PPGR1'!#REF!)</f>
        <v>#REF!</v>
      </c>
      <c r="G19" s="268" t="s">
        <v>1211</v>
      </c>
      <c r="H19" s="269" t="s">
        <v>1425</v>
      </c>
      <c r="I19" s="279" t="s">
        <v>1430</v>
      </c>
      <c r="J19" s="250" t="s">
        <v>1102</v>
      </c>
      <c r="K19" s="249">
        <v>20</v>
      </c>
      <c r="L19" s="251">
        <v>0.47</v>
      </c>
      <c r="M19" s="252">
        <f>+Tabla1[[#This Row],[Precio Unitario]]*Tabla1[[#This Row],[Cantidad de Insumos]]</f>
        <v>9.3999999999999986</v>
      </c>
      <c r="N19" s="415" t="s">
        <v>1427</v>
      </c>
      <c r="O19" s="250"/>
      <c r="P19" s="239"/>
      <c r="Q19" s="239"/>
      <c r="AR19" s="48"/>
    </row>
    <row r="20" spans="2:44" ht="12.75" x14ac:dyDescent="0.2">
      <c r="B20" s="254" t="e">
        <f>IF(Tabla1[[#This Row],[Código_Actividad]]="","",CONCATENATE(Tabla1[[#This Row],[POA]],".",Tabla1[[#This Row],[SRS]],".",Tabla1[[#This Row],[AREA]],".",Tabla1[[#This Row],[TIPO]]))</f>
        <v>#REF!</v>
      </c>
      <c r="C20" s="254" t="e">
        <f>IF(Tabla1[[#This Row],[Código_Actividad]]="","",'[3]Formulario PPGR1'!#REF!)</f>
        <v>#REF!</v>
      </c>
      <c r="D20" s="254" t="e">
        <f>IF(Tabla1[[#This Row],[Código_Actividad]]="","",'[3]Formulario PPGR1'!#REF!)</f>
        <v>#REF!</v>
      </c>
      <c r="E20" s="254" t="e">
        <f>IF(Tabla1[[#This Row],[Código_Actividad]]="","",'[3]Formulario PPGR1'!#REF!)</f>
        <v>#REF!</v>
      </c>
      <c r="F20" s="254" t="e">
        <f>IF(Tabla1[[#This Row],[Código_Actividad]]="","",'[3]Formulario PPGR1'!#REF!)</f>
        <v>#REF!</v>
      </c>
      <c r="G20" s="268" t="s">
        <v>1272</v>
      </c>
      <c r="H20" s="269" t="s">
        <v>1425</v>
      </c>
      <c r="I20" s="279" t="s">
        <v>1431</v>
      </c>
      <c r="J20" s="250" t="s">
        <v>1102</v>
      </c>
      <c r="K20" s="249">
        <v>20</v>
      </c>
      <c r="L20" s="251">
        <v>0.47</v>
      </c>
      <c r="M20" s="252">
        <f>+Tabla1[[#This Row],[Precio Unitario]]*Tabla1[[#This Row],[Cantidad de Insumos]]</f>
        <v>9.3999999999999986</v>
      </c>
      <c r="N20" s="415" t="s">
        <v>1427</v>
      </c>
      <c r="O20" s="250"/>
      <c r="P20" s="239"/>
      <c r="Q20" s="239"/>
      <c r="AR20" s="48"/>
    </row>
    <row r="21" spans="2:44" ht="12.75" x14ac:dyDescent="0.2">
      <c r="B21" s="254" t="e">
        <f>IF(Tabla1[[#This Row],[Código_Actividad]]="","",CONCATENATE(Tabla1[[#This Row],[POA]],".",Tabla1[[#This Row],[SRS]],".",Tabla1[[#This Row],[AREA]],".",Tabla1[[#This Row],[TIPO]]))</f>
        <v>#REF!</v>
      </c>
      <c r="C21" s="254" t="e">
        <f>IF(Tabla1[[#This Row],[Código_Actividad]]="","",'[3]Formulario PPGR1'!#REF!)</f>
        <v>#REF!</v>
      </c>
      <c r="D21" s="254" t="e">
        <f>IF(Tabla1[[#This Row],[Código_Actividad]]="","",'[3]Formulario PPGR1'!#REF!)</f>
        <v>#REF!</v>
      </c>
      <c r="E21" s="254" t="e">
        <f>IF(Tabla1[[#This Row],[Código_Actividad]]="","",'[3]Formulario PPGR1'!#REF!)</f>
        <v>#REF!</v>
      </c>
      <c r="F21" s="254" t="e">
        <f>IF(Tabla1[[#This Row],[Código_Actividad]]="","",'[3]Formulario PPGR1'!#REF!)</f>
        <v>#REF!</v>
      </c>
      <c r="G21" s="268" t="s">
        <v>1274</v>
      </c>
      <c r="H21" s="269" t="s">
        <v>1435</v>
      </c>
      <c r="I21" s="280" t="s">
        <v>1439</v>
      </c>
      <c r="J21" s="250" t="s">
        <v>1102</v>
      </c>
      <c r="K21" s="249">
        <v>4</v>
      </c>
      <c r="L21" s="251">
        <v>389.83</v>
      </c>
      <c r="M21" s="252">
        <f>+Tabla1[[#This Row],[Precio Unitario]]*Tabla1[[#This Row],[Cantidad de Insumos]]</f>
        <v>1559.32</v>
      </c>
      <c r="N21" s="415" t="s">
        <v>1427</v>
      </c>
      <c r="O21" s="250"/>
      <c r="P21" s="239"/>
      <c r="Q21" s="239"/>
      <c r="AR21" s="48"/>
    </row>
    <row r="22" spans="2:44" ht="12.75" x14ac:dyDescent="0.2">
      <c r="B22" s="254" t="str">
        <f>IF(Tabla1[[#This Row],[Código_Actividad]]="","",CONCATENATE(Tabla1[[#This Row],[POA]],".",Tabla1[[#This Row],[SRS]],".",Tabla1[[#This Row],[AREA]],".",Tabla1[[#This Row],[TIPO]]))</f>
        <v/>
      </c>
      <c r="C22" s="254" t="str">
        <f>IF(Tabla1[[#This Row],[Código_Actividad]]="","",'[3]Formulario PPGR1'!#REF!)</f>
        <v/>
      </c>
      <c r="D22" s="254" t="str">
        <f>IF(Tabla1[[#This Row],[Código_Actividad]]="","",'[3]Formulario PPGR1'!#REF!)</f>
        <v/>
      </c>
      <c r="E22" s="254" t="str">
        <f>IF(Tabla1[[#This Row],[Código_Actividad]]="","",'[3]Formulario PPGR1'!#REF!)</f>
        <v/>
      </c>
      <c r="F22" s="254" t="str">
        <f>IF(Tabla1[[#This Row],[Código_Actividad]]="","",'[3]Formulario PPGR1'!#REF!)</f>
        <v/>
      </c>
      <c r="G22" s="249"/>
      <c r="H22" s="250" t="s">
        <v>1425</v>
      </c>
      <c r="I22" s="278"/>
      <c r="J22" s="250" t="s">
        <v>1102</v>
      </c>
      <c r="K22" s="249">
        <v>120</v>
      </c>
      <c r="L22" s="252">
        <v>2</v>
      </c>
      <c r="M22" s="252">
        <f>+Tabla1[[#This Row],[Precio Unitario]]*Tabla1[[#This Row],[Cantidad de Insumos]]</f>
        <v>240</v>
      </c>
      <c r="N22" s="415" t="s">
        <v>1427</v>
      </c>
      <c r="O22" s="250"/>
      <c r="P22" s="239"/>
      <c r="Q22" s="239"/>
      <c r="AR22" s="48"/>
    </row>
    <row r="23" spans="2:44" ht="12.75" x14ac:dyDescent="0.2">
      <c r="B23" s="254" t="str">
        <f>IF(Tabla1[[#This Row],[Código_Actividad]]="","",CONCATENATE(Tabla1[[#This Row],[POA]],".",Tabla1[[#This Row],[SRS]],".",Tabla1[[#This Row],[AREA]],".",Tabla1[[#This Row],[TIPO]]))</f>
        <v/>
      </c>
      <c r="C23" s="254" t="str">
        <f>IF(Tabla1[[#This Row],[Código_Actividad]]="","",'[3]Formulario PPGR1'!#REF!)</f>
        <v/>
      </c>
      <c r="D23" s="254" t="str">
        <f>IF(Tabla1[[#This Row],[Código_Actividad]]="","",'[3]Formulario PPGR1'!#REF!)</f>
        <v/>
      </c>
      <c r="E23" s="254" t="str">
        <f>IF(Tabla1[[#This Row],[Código_Actividad]]="","",'[3]Formulario PPGR1'!#REF!)</f>
        <v/>
      </c>
      <c r="F23" s="254" t="str">
        <f>IF(Tabla1[[#This Row],[Código_Actividad]]="","",'[3]Formulario PPGR1'!#REF!)</f>
        <v/>
      </c>
      <c r="G23" s="249"/>
      <c r="H23" s="250" t="s">
        <v>1425</v>
      </c>
      <c r="I23" s="278"/>
      <c r="J23" s="281" t="s">
        <v>1102</v>
      </c>
      <c r="K23" s="249">
        <v>1200</v>
      </c>
      <c r="L23" s="252">
        <v>0.47</v>
      </c>
      <c r="M23" s="252">
        <f>+Tabla1[[#This Row],[Precio Unitario]]*Tabla1[[#This Row],[Cantidad de Insumos]]</f>
        <v>564</v>
      </c>
      <c r="N23" s="415" t="s">
        <v>1427</v>
      </c>
      <c r="O23" s="250"/>
      <c r="P23" s="239"/>
      <c r="Q23" s="239"/>
      <c r="AR23" s="48"/>
    </row>
    <row r="24" spans="2:44" ht="12.75" x14ac:dyDescent="0.2">
      <c r="B24" s="254" t="str">
        <f>IF(Tabla1[[#This Row],[Código_Actividad]]="","",CONCATENATE(Tabla1[[#This Row],[POA]],".",Tabla1[[#This Row],[SRS]],".",Tabla1[[#This Row],[AREA]],".",Tabla1[[#This Row],[TIPO]]))</f>
        <v/>
      </c>
      <c r="C24" s="254" t="str">
        <f>IF(Tabla1[[#This Row],[Código_Actividad]]="","",'[3]Formulario PPGR1'!#REF!)</f>
        <v/>
      </c>
      <c r="D24" s="254" t="str">
        <f>IF(Tabla1[[#This Row],[Código_Actividad]]="","",'[3]Formulario PPGR1'!#REF!)</f>
        <v/>
      </c>
      <c r="E24" s="254" t="str">
        <f>IF(Tabla1[[#This Row],[Código_Actividad]]="","",'[3]Formulario PPGR1'!#REF!)</f>
        <v/>
      </c>
      <c r="F24" s="254" t="str">
        <f>IF(Tabla1[[#This Row],[Código_Actividad]]="","",'[3]Formulario PPGR1'!#REF!)</f>
        <v/>
      </c>
      <c r="G24" s="249"/>
      <c r="H24" s="250" t="s">
        <v>1437</v>
      </c>
      <c r="I24" s="278"/>
      <c r="J24" s="281" t="s">
        <v>1102</v>
      </c>
      <c r="K24" s="249">
        <v>12</v>
      </c>
      <c r="L24" s="252">
        <v>10</v>
      </c>
      <c r="M24" s="252">
        <f>+Tabla1[[#This Row],[Precio Unitario]]*Tabla1[[#This Row],[Cantidad de Insumos]]</f>
        <v>120</v>
      </c>
      <c r="N24" s="415" t="s">
        <v>1427</v>
      </c>
      <c r="O24" s="250"/>
      <c r="P24" s="239"/>
      <c r="Q24" s="239"/>
      <c r="AR24" s="48"/>
    </row>
    <row r="25" spans="2:44" ht="12.75" x14ac:dyDescent="0.2">
      <c r="B25" s="254" t="str">
        <f>IF(Tabla1[[#This Row],[Código_Actividad]]="","",CONCATENATE(Tabla1[[#This Row],[POA]],".",Tabla1[[#This Row],[SRS]],".",Tabla1[[#This Row],[AREA]],".",Tabla1[[#This Row],[TIPO]]))</f>
        <v/>
      </c>
      <c r="C25" s="254" t="str">
        <f>IF(Tabla1[[#This Row],[Código_Actividad]]="","",'[3]Formulario PPGR1'!#REF!)</f>
        <v/>
      </c>
      <c r="D25" s="254" t="str">
        <f>IF(Tabla1[[#This Row],[Código_Actividad]]="","",'[3]Formulario PPGR1'!#REF!)</f>
        <v/>
      </c>
      <c r="E25" s="254" t="str">
        <f>IF(Tabla1[[#This Row],[Código_Actividad]]="","",'[3]Formulario PPGR1'!#REF!)</f>
        <v/>
      </c>
      <c r="F25" s="254" t="str">
        <f>IF(Tabla1[[#This Row],[Código_Actividad]]="","",'[3]Formulario PPGR1'!#REF!)</f>
        <v/>
      </c>
      <c r="G25" s="249"/>
      <c r="H25" s="250" t="s">
        <v>1438</v>
      </c>
      <c r="I25" s="278"/>
      <c r="J25" s="281" t="s">
        <v>1102</v>
      </c>
      <c r="K25" s="249">
        <v>12</v>
      </c>
      <c r="L25" s="252">
        <v>10</v>
      </c>
      <c r="M25" s="252">
        <f>+Tabla1[[#This Row],[Precio Unitario]]*Tabla1[[#This Row],[Cantidad de Insumos]]</f>
        <v>120</v>
      </c>
      <c r="N25" s="415" t="s">
        <v>1427</v>
      </c>
      <c r="O25" s="250"/>
      <c r="P25" s="239"/>
      <c r="Q25" s="239"/>
      <c r="AR25" s="48"/>
    </row>
    <row r="26" spans="2:44" s="385" customFormat="1" ht="12.75" x14ac:dyDescent="0.2">
      <c r="B26" s="471" t="e">
        <f>IF(Tabla1[[#This Row],[Código_Actividad]]="","",CONCATENATE(Tabla1[[#This Row],[POA]],".",Tabla1[[#This Row],[SRS]],".",Tabla1[[#This Row],[AREA]],".",Tabla1[[#This Row],[TIPO]]))</f>
        <v>#REF!</v>
      </c>
      <c r="C26" s="471" t="e">
        <f>IF(Tabla1[[#This Row],[Código_Actividad]]="","",'[3]Formulario PPGR1'!#REF!)</f>
        <v>#REF!</v>
      </c>
      <c r="D26" s="471" t="e">
        <f>IF(Tabla1[[#This Row],[Código_Actividad]]="","",'[3]Formulario PPGR1'!#REF!)</f>
        <v>#REF!</v>
      </c>
      <c r="E26" s="471" t="e">
        <f>IF(Tabla1[[#This Row],[Código_Actividad]]="","",'[3]Formulario PPGR1'!#REF!)</f>
        <v>#REF!</v>
      </c>
      <c r="F26" s="471" t="e">
        <f>IF(Tabla1[[#This Row],[Código_Actividad]]="","",'[3]Formulario PPGR1'!#REF!)</f>
        <v>#REF!</v>
      </c>
      <c r="G26" s="434" t="s">
        <v>1276</v>
      </c>
      <c r="H26" s="435" t="s">
        <v>1425</v>
      </c>
      <c r="I26" s="280"/>
      <c r="J26" s="472" t="s">
        <v>1102</v>
      </c>
      <c r="K26" s="473">
        <v>12</v>
      </c>
      <c r="L26" s="474">
        <v>0.47</v>
      </c>
      <c r="M26" s="475">
        <f>+Tabla1[[#This Row],[Precio Unitario]]*Tabla1[[#This Row],[Cantidad de Insumos]]</f>
        <v>5.64</v>
      </c>
      <c r="N26" s="415" t="s">
        <v>1427</v>
      </c>
      <c r="O26" s="472"/>
      <c r="P26" s="413"/>
      <c r="Q26" s="413"/>
    </row>
    <row r="27" spans="2:44" ht="12.75" x14ac:dyDescent="0.2">
      <c r="B27" s="254" t="e">
        <f>IF(Tabla1[[#This Row],[Código_Actividad]]="","",CONCATENATE(Tabla1[[#This Row],[POA]],".",Tabla1[[#This Row],[SRS]],".",Tabla1[[#This Row],[AREA]],".",Tabla1[[#This Row],[TIPO]]))</f>
        <v>#REF!</v>
      </c>
      <c r="C27" s="254" t="e">
        <f>IF(Tabla1[[#This Row],[Código_Actividad]]="","",'[3]Formulario PPGR1'!#REF!)</f>
        <v>#REF!</v>
      </c>
      <c r="D27" s="254" t="e">
        <f>IF(Tabla1[[#This Row],[Código_Actividad]]="","",'[3]Formulario PPGR1'!#REF!)</f>
        <v>#REF!</v>
      </c>
      <c r="E27" s="254" t="e">
        <f>IF(Tabla1[[#This Row],[Código_Actividad]]="","",'[3]Formulario PPGR1'!#REF!)</f>
        <v>#REF!</v>
      </c>
      <c r="F27" s="254" t="e">
        <f>IF(Tabla1[[#This Row],[Código_Actividad]]="","",'[3]Formulario PPGR1'!#REF!)</f>
        <v>#REF!</v>
      </c>
      <c r="G27" s="268" t="s">
        <v>1278</v>
      </c>
      <c r="H27" s="269" t="s">
        <v>1425</v>
      </c>
      <c r="I27" s="280"/>
      <c r="J27" s="250" t="s">
        <v>1102</v>
      </c>
      <c r="K27" s="249">
        <v>36</v>
      </c>
      <c r="L27" s="251">
        <v>0.47</v>
      </c>
      <c r="M27" s="252">
        <f>+Tabla1[[#This Row],[Precio Unitario]]*Tabla1[[#This Row],[Cantidad de Insumos]]</f>
        <v>16.919999999999998</v>
      </c>
      <c r="N27" s="415" t="s">
        <v>1427</v>
      </c>
      <c r="O27" s="250"/>
      <c r="P27" s="239"/>
      <c r="Q27" s="239"/>
      <c r="AR27" s="48"/>
    </row>
    <row r="28" spans="2:44" ht="12.75" x14ac:dyDescent="0.2">
      <c r="B28" s="254" t="e">
        <f>IF(Tabla1[[#This Row],[Código_Actividad]]="","",CONCATENATE(Tabla1[[#This Row],[POA]],".",Tabla1[[#This Row],[SRS]],".",Tabla1[[#This Row],[AREA]],".",Tabla1[[#This Row],[TIPO]]))</f>
        <v>#REF!</v>
      </c>
      <c r="C28" s="254" t="e">
        <f>IF(Tabla1[[#This Row],[Código_Actividad]]="","",'[3]Formulario PPGR1'!#REF!)</f>
        <v>#REF!</v>
      </c>
      <c r="D28" s="254" t="e">
        <f>IF(Tabla1[[#This Row],[Código_Actividad]]="","",'[3]Formulario PPGR1'!#REF!)</f>
        <v>#REF!</v>
      </c>
      <c r="E28" s="254" t="e">
        <f>IF(Tabla1[[#This Row],[Código_Actividad]]="","",'[3]Formulario PPGR1'!#REF!)</f>
        <v>#REF!</v>
      </c>
      <c r="F28" s="254" t="e">
        <f>IF(Tabla1[[#This Row],[Código_Actividad]]="","",'[3]Formulario PPGR1'!#REF!)</f>
        <v>#REF!</v>
      </c>
      <c r="G28" s="268" t="s">
        <v>1279</v>
      </c>
      <c r="H28" s="269" t="s">
        <v>1425</v>
      </c>
      <c r="I28" s="280"/>
      <c r="J28" s="250" t="s">
        <v>1102</v>
      </c>
      <c r="K28" s="249">
        <v>3</v>
      </c>
      <c r="L28" s="251">
        <v>0.47</v>
      </c>
      <c r="M28" s="252">
        <f>+Tabla1[[#This Row],[Precio Unitario]]*Tabla1[[#This Row],[Cantidad de Insumos]]</f>
        <v>1.41</v>
      </c>
      <c r="N28" s="415" t="s">
        <v>1427</v>
      </c>
      <c r="O28" s="250"/>
      <c r="P28" s="239"/>
      <c r="Q28" s="239"/>
      <c r="AR28" s="48"/>
    </row>
    <row r="29" spans="2:44" ht="12.75" x14ac:dyDescent="0.2">
      <c r="B29" s="254" t="e">
        <f>IF(Tabla1[[#This Row],[Código_Actividad]]="","",CONCATENATE(Tabla1[[#This Row],[POA]],".",Tabla1[[#This Row],[SRS]],".",Tabla1[[#This Row],[AREA]],".",Tabla1[[#This Row],[TIPO]]))</f>
        <v>#REF!</v>
      </c>
      <c r="C29" s="254" t="e">
        <f>IF(Tabla1[[#This Row],[Código_Actividad]]="","",'[3]Formulario PPGR1'!#REF!)</f>
        <v>#REF!</v>
      </c>
      <c r="D29" s="254" t="e">
        <f>IF(Tabla1[[#This Row],[Código_Actividad]]="","",'[3]Formulario PPGR1'!#REF!)</f>
        <v>#REF!</v>
      </c>
      <c r="E29" s="254" t="e">
        <f>IF(Tabla1[[#This Row],[Código_Actividad]]="","",'[3]Formulario PPGR1'!#REF!)</f>
        <v>#REF!</v>
      </c>
      <c r="F29" s="254" t="e">
        <f>IF(Tabla1[[#This Row],[Código_Actividad]]="","",'[3]Formulario PPGR1'!#REF!)</f>
        <v>#REF!</v>
      </c>
      <c r="G29" s="268" t="s">
        <v>1281</v>
      </c>
      <c r="H29" s="269" t="s">
        <v>1441</v>
      </c>
      <c r="I29" s="280"/>
      <c r="J29" s="250" t="s">
        <v>1102</v>
      </c>
      <c r="K29" s="249">
        <v>80</v>
      </c>
      <c r="L29" s="251">
        <v>0.47</v>
      </c>
      <c r="M29" s="252">
        <f>+Tabla1[[#This Row],[Precio Unitario]]*Tabla1[[#This Row],[Cantidad de Insumos]]</f>
        <v>37.599999999999994</v>
      </c>
      <c r="N29" s="415" t="s">
        <v>1427</v>
      </c>
      <c r="O29" s="250"/>
      <c r="P29" s="239"/>
      <c r="Q29" s="239"/>
      <c r="AR29" s="48"/>
    </row>
    <row r="30" spans="2:44" ht="12.75" x14ac:dyDescent="0.2">
      <c r="B30" s="254" t="e">
        <f>IF(Tabla1[[#This Row],[Código_Actividad]]="","",CONCATENATE(Tabla1[[#This Row],[POA]],".",Tabla1[[#This Row],[SRS]],".",Tabla1[[#This Row],[AREA]],".",Tabla1[[#This Row],[TIPO]]))</f>
        <v>#REF!</v>
      </c>
      <c r="C30" s="254" t="e">
        <f>IF(Tabla1[[#This Row],[Código_Actividad]]="","",'[3]Formulario PPGR1'!#REF!)</f>
        <v>#REF!</v>
      </c>
      <c r="D30" s="254" t="e">
        <f>IF(Tabla1[[#This Row],[Código_Actividad]]="","",'[3]Formulario PPGR1'!#REF!)</f>
        <v>#REF!</v>
      </c>
      <c r="E30" s="254" t="e">
        <f>IF(Tabla1[[#This Row],[Código_Actividad]]="","",'[3]Formulario PPGR1'!#REF!)</f>
        <v>#REF!</v>
      </c>
      <c r="F30" s="254" t="e">
        <f>IF(Tabla1[[#This Row],[Código_Actividad]]="","",'[3]Formulario PPGR1'!#REF!)</f>
        <v>#REF!</v>
      </c>
      <c r="G30" s="268" t="s">
        <v>1282</v>
      </c>
      <c r="H30" s="269" t="s">
        <v>1425</v>
      </c>
      <c r="I30" s="276"/>
      <c r="J30" s="250" t="s">
        <v>1102</v>
      </c>
      <c r="K30" s="249">
        <v>20</v>
      </c>
      <c r="L30" s="251">
        <v>0.47</v>
      </c>
      <c r="M30" s="252">
        <f>+Tabla1[[#This Row],[Precio Unitario]]*Tabla1[[#This Row],[Cantidad de Insumos]]</f>
        <v>9.3999999999999986</v>
      </c>
      <c r="N30" s="415" t="s">
        <v>1427</v>
      </c>
      <c r="O30" s="250"/>
      <c r="P30" s="239"/>
      <c r="Q30" s="239"/>
      <c r="AR30" s="48"/>
    </row>
    <row r="31" spans="2:44" ht="12.75" x14ac:dyDescent="0.2">
      <c r="B31" s="254" t="e">
        <f>IF(Tabla1[[#This Row],[Código_Actividad]]="","",CONCATENATE(Tabla1[[#This Row],[POA]],".",Tabla1[[#This Row],[SRS]],".",Tabla1[[#This Row],[AREA]],".",Tabla1[[#This Row],[TIPO]]))</f>
        <v>#REF!</v>
      </c>
      <c r="C31" s="254" t="e">
        <f>IF(Tabla1[[#This Row],[Código_Actividad]]="","",'[3]Formulario PPGR1'!#REF!)</f>
        <v>#REF!</v>
      </c>
      <c r="D31" s="254" t="e">
        <f>IF(Tabla1[[#This Row],[Código_Actividad]]="","",'[3]Formulario PPGR1'!#REF!)</f>
        <v>#REF!</v>
      </c>
      <c r="E31" s="254" t="e">
        <f>IF(Tabla1[[#This Row],[Código_Actividad]]="","",'[3]Formulario PPGR1'!#REF!)</f>
        <v>#REF!</v>
      </c>
      <c r="F31" s="254" t="e">
        <f>IF(Tabla1[[#This Row],[Código_Actividad]]="","",'[3]Formulario PPGR1'!#REF!)</f>
        <v>#REF!</v>
      </c>
      <c r="G31" s="271" t="s">
        <v>1284</v>
      </c>
      <c r="H31" s="269"/>
      <c r="I31" s="276"/>
      <c r="J31" s="250"/>
      <c r="K31" s="249"/>
      <c r="L31" s="251"/>
      <c r="M31" s="252"/>
      <c r="N31" s="415"/>
      <c r="O31" s="250"/>
      <c r="P31" s="239"/>
      <c r="Q31" s="239"/>
      <c r="AR31" s="48"/>
    </row>
    <row r="32" spans="2:44" ht="12.75" x14ac:dyDescent="0.2">
      <c r="B32" s="254" t="e">
        <f>IF(Tabla1[[#This Row],[Código_Actividad]]="","",CONCATENATE(Tabla1[[#This Row],[POA]],".",Tabla1[[#This Row],[SRS]],".",Tabla1[[#This Row],[AREA]],".",Tabla1[[#This Row],[TIPO]]))</f>
        <v>#REF!</v>
      </c>
      <c r="C32" s="254" t="e">
        <f>IF(Tabla1[[#This Row],[Código_Actividad]]="","",'[3]Formulario PPGR1'!#REF!)</f>
        <v>#REF!</v>
      </c>
      <c r="D32" s="254" t="e">
        <f>IF(Tabla1[[#This Row],[Código_Actividad]]="","",'[3]Formulario PPGR1'!#REF!)</f>
        <v>#REF!</v>
      </c>
      <c r="E32" s="254" t="e">
        <f>IF(Tabla1[[#This Row],[Código_Actividad]]="","",'[3]Formulario PPGR1'!#REF!)</f>
        <v>#REF!</v>
      </c>
      <c r="F32" s="254" t="e">
        <f>IF(Tabla1[[#This Row],[Código_Actividad]]="","",'[3]Formulario PPGR1'!#REF!)</f>
        <v>#REF!</v>
      </c>
      <c r="G32" s="268" t="s">
        <v>1286</v>
      </c>
      <c r="H32" s="269" t="s">
        <v>1425</v>
      </c>
      <c r="I32" s="276"/>
      <c r="J32" s="250" t="s">
        <v>1102</v>
      </c>
      <c r="K32" s="249">
        <v>12</v>
      </c>
      <c r="L32" s="251">
        <v>0.47</v>
      </c>
      <c r="M32" s="252">
        <f>+Tabla1[[#This Row],[Precio Unitario]]*Tabla1[[#This Row],[Cantidad de Insumos]]</f>
        <v>5.64</v>
      </c>
      <c r="N32" s="415" t="s">
        <v>1427</v>
      </c>
      <c r="O32" s="250"/>
      <c r="P32" s="239"/>
      <c r="Q32" s="239"/>
      <c r="AR32" s="48"/>
    </row>
    <row r="33" spans="2:44" ht="12.75" x14ac:dyDescent="0.2">
      <c r="B33" s="254" t="e">
        <f>IF(Tabla1[[#This Row],[Código_Actividad]]="","",CONCATENATE(Tabla1[[#This Row],[POA]],".",Tabla1[[#This Row],[SRS]],".",Tabla1[[#This Row],[AREA]],".",Tabla1[[#This Row],[TIPO]]))</f>
        <v>#REF!</v>
      </c>
      <c r="C33" s="254" t="e">
        <f>IF(Tabla1[[#This Row],[Código_Actividad]]="","",'[3]Formulario PPGR1'!#REF!)</f>
        <v>#REF!</v>
      </c>
      <c r="D33" s="254" t="e">
        <f>IF(Tabla1[[#This Row],[Código_Actividad]]="","",'[3]Formulario PPGR1'!#REF!)</f>
        <v>#REF!</v>
      </c>
      <c r="E33" s="254" t="e">
        <f>IF(Tabla1[[#This Row],[Código_Actividad]]="","",'[3]Formulario PPGR1'!#REF!)</f>
        <v>#REF!</v>
      </c>
      <c r="F33" s="254" t="e">
        <f>IF(Tabla1[[#This Row],[Código_Actividad]]="","",'[3]Formulario PPGR1'!#REF!)</f>
        <v>#REF!</v>
      </c>
      <c r="G33" s="268" t="s">
        <v>1288</v>
      </c>
      <c r="H33" s="269" t="s">
        <v>1425</v>
      </c>
      <c r="I33" s="276"/>
      <c r="J33" s="250" t="s">
        <v>1102</v>
      </c>
      <c r="K33" s="249">
        <v>20</v>
      </c>
      <c r="L33" s="251">
        <v>0.47</v>
      </c>
      <c r="M33" s="252">
        <f>+Tabla1[[#This Row],[Precio Unitario]]*Tabla1[[#This Row],[Cantidad de Insumos]]</f>
        <v>9.3999999999999986</v>
      </c>
      <c r="N33" s="415" t="s">
        <v>1427</v>
      </c>
      <c r="O33" s="250"/>
      <c r="P33" s="239"/>
      <c r="Q33" s="239"/>
      <c r="AR33" s="48"/>
    </row>
    <row r="34" spans="2:44" ht="12.75" x14ac:dyDescent="0.2">
      <c r="B34" s="254" t="e">
        <f>IF(Tabla1[[#This Row],[Código_Actividad]]="","",CONCATENATE(Tabla1[[#This Row],[POA]],".",Tabla1[[#This Row],[SRS]],".",Tabla1[[#This Row],[AREA]],".",Tabla1[[#This Row],[TIPO]]))</f>
        <v>#REF!</v>
      </c>
      <c r="C34" s="254" t="e">
        <f>IF(Tabla1[[#This Row],[Código_Actividad]]="","",'[3]Formulario PPGR1'!#REF!)</f>
        <v>#REF!</v>
      </c>
      <c r="D34" s="254" t="e">
        <f>IF(Tabla1[[#This Row],[Código_Actividad]]="","",'[3]Formulario PPGR1'!#REF!)</f>
        <v>#REF!</v>
      </c>
      <c r="E34" s="254" t="e">
        <f>IF(Tabla1[[#This Row],[Código_Actividad]]="","",'[3]Formulario PPGR1'!#REF!)</f>
        <v>#REF!</v>
      </c>
      <c r="F34" s="254" t="e">
        <f>IF(Tabla1[[#This Row],[Código_Actividad]]="","",'[3]Formulario PPGR1'!#REF!)</f>
        <v>#REF!</v>
      </c>
      <c r="G34" s="268" t="s">
        <v>1290</v>
      </c>
      <c r="H34" s="269" t="s">
        <v>1425</v>
      </c>
      <c r="I34" s="276"/>
      <c r="J34" s="250" t="s">
        <v>1102</v>
      </c>
      <c r="K34" s="249">
        <v>36</v>
      </c>
      <c r="L34" s="251">
        <v>0.47</v>
      </c>
      <c r="M34" s="252">
        <f>+Tabla1[[#This Row],[Precio Unitario]]*Tabla1[[#This Row],[Cantidad de Insumos]]</f>
        <v>16.919999999999998</v>
      </c>
      <c r="N34" s="415" t="s">
        <v>1427</v>
      </c>
      <c r="O34" s="250"/>
      <c r="P34" s="239"/>
      <c r="Q34" s="239"/>
      <c r="AR34" s="48"/>
    </row>
    <row r="35" spans="2:44" ht="12.75" x14ac:dyDescent="0.2">
      <c r="B35" s="254" t="e">
        <f>IF(Tabla1[[#This Row],[Código_Actividad]]="","",CONCATENATE(Tabla1[[#This Row],[POA]],".",Tabla1[[#This Row],[SRS]],".",Tabla1[[#This Row],[AREA]],".",Tabla1[[#This Row],[TIPO]]))</f>
        <v>#REF!</v>
      </c>
      <c r="C35" s="254" t="e">
        <f>IF(Tabla1[[#This Row],[Código_Actividad]]="","",'[3]Formulario PPGR1'!#REF!)</f>
        <v>#REF!</v>
      </c>
      <c r="D35" s="254" t="e">
        <f>IF(Tabla1[[#This Row],[Código_Actividad]]="","",'[3]Formulario PPGR1'!#REF!)</f>
        <v>#REF!</v>
      </c>
      <c r="E35" s="254" t="e">
        <f>IF(Tabla1[[#This Row],[Código_Actividad]]="","",'[3]Formulario PPGR1'!#REF!)</f>
        <v>#REF!</v>
      </c>
      <c r="F35" s="254" t="e">
        <f>IF(Tabla1[[#This Row],[Código_Actividad]]="","",'[3]Formulario PPGR1'!#REF!)</f>
        <v>#REF!</v>
      </c>
      <c r="G35" s="268" t="s">
        <v>1291</v>
      </c>
      <c r="H35" s="269" t="s">
        <v>1425</v>
      </c>
      <c r="I35" s="276"/>
      <c r="J35" s="250" t="s">
        <v>1102</v>
      </c>
      <c r="K35" s="249">
        <v>36</v>
      </c>
      <c r="L35" s="251">
        <v>0.47</v>
      </c>
      <c r="M35" s="252">
        <f>+Tabla1[[#This Row],[Precio Unitario]]*Tabla1[[#This Row],[Cantidad de Insumos]]</f>
        <v>16.919999999999998</v>
      </c>
      <c r="N35" s="415" t="s">
        <v>1427</v>
      </c>
      <c r="O35" s="250"/>
      <c r="P35" s="239"/>
      <c r="Q35" s="239"/>
      <c r="AR35" s="48"/>
    </row>
    <row r="36" spans="2:44" ht="12.75" x14ac:dyDescent="0.2">
      <c r="B36" s="254" t="e">
        <f>IF(Tabla1[[#This Row],[Código_Actividad]]="","",CONCATENATE(Tabla1[[#This Row],[POA]],".",Tabla1[[#This Row],[SRS]],".",Tabla1[[#This Row],[AREA]],".",Tabla1[[#This Row],[TIPO]]))</f>
        <v>#REF!</v>
      </c>
      <c r="C36" s="254" t="e">
        <f>IF(Tabla1[[#This Row],[Código_Actividad]]="","",'[3]Formulario PPGR1'!#REF!)</f>
        <v>#REF!</v>
      </c>
      <c r="D36" s="254" t="e">
        <f>IF(Tabla1[[#This Row],[Código_Actividad]]="","",'[3]Formulario PPGR1'!#REF!)</f>
        <v>#REF!</v>
      </c>
      <c r="E36" s="254" t="e">
        <f>IF(Tabla1[[#This Row],[Código_Actividad]]="","",'[3]Formulario PPGR1'!#REF!)</f>
        <v>#REF!</v>
      </c>
      <c r="F36" s="254" t="e">
        <f>IF(Tabla1[[#This Row],[Código_Actividad]]="","",'[3]Formulario PPGR1'!#REF!)</f>
        <v>#REF!</v>
      </c>
      <c r="G36" s="268" t="s">
        <v>1293</v>
      </c>
      <c r="H36" s="269" t="s">
        <v>1425</v>
      </c>
      <c r="I36" s="276"/>
      <c r="J36" s="250" t="s">
        <v>1102</v>
      </c>
      <c r="K36" s="249">
        <v>20</v>
      </c>
      <c r="L36" s="251">
        <v>0.47</v>
      </c>
      <c r="M36" s="252">
        <f>+Tabla1[[#This Row],[Precio Unitario]]*Tabla1[[#This Row],[Cantidad de Insumos]]</f>
        <v>9.3999999999999986</v>
      </c>
      <c r="N36" s="415" t="s">
        <v>1427</v>
      </c>
      <c r="O36" s="250"/>
      <c r="P36" s="239"/>
      <c r="Q36" s="239"/>
      <c r="AR36" s="48"/>
    </row>
    <row r="37" spans="2:44" ht="12.75" x14ac:dyDescent="0.2">
      <c r="B37" s="254" t="e">
        <f>IF(Tabla1[[#This Row],[Código_Actividad]]="","",CONCATENATE(Tabla1[[#This Row],[POA]],".",Tabla1[[#This Row],[SRS]],".",Tabla1[[#This Row],[AREA]],".",Tabla1[[#This Row],[TIPO]]))</f>
        <v>#REF!</v>
      </c>
      <c r="C37" s="254" t="e">
        <f>IF(Tabla1[[#This Row],[Código_Actividad]]="","",'[3]Formulario PPGR1'!#REF!)</f>
        <v>#REF!</v>
      </c>
      <c r="D37" s="254" t="e">
        <f>IF(Tabla1[[#This Row],[Código_Actividad]]="","",'[3]Formulario PPGR1'!#REF!)</f>
        <v>#REF!</v>
      </c>
      <c r="E37" s="254" t="e">
        <f>IF(Tabla1[[#This Row],[Código_Actividad]]="","",'[3]Formulario PPGR1'!#REF!)</f>
        <v>#REF!</v>
      </c>
      <c r="F37" s="254" t="e">
        <f>IF(Tabla1[[#This Row],[Código_Actividad]]="","",'[3]Formulario PPGR1'!#REF!)</f>
        <v>#REF!</v>
      </c>
      <c r="G37" s="268" t="s">
        <v>1295</v>
      </c>
      <c r="H37" s="269" t="s">
        <v>1425</v>
      </c>
      <c r="I37" s="276"/>
      <c r="J37" s="250" t="s">
        <v>1102</v>
      </c>
      <c r="K37" s="249">
        <v>20</v>
      </c>
      <c r="L37" s="251">
        <v>0.47</v>
      </c>
      <c r="M37" s="252">
        <f>+Tabla1[[#This Row],[Precio Unitario]]*Tabla1[[#This Row],[Cantidad de Insumos]]</f>
        <v>9.3999999999999986</v>
      </c>
      <c r="N37" s="415" t="s">
        <v>1427</v>
      </c>
      <c r="O37" s="250"/>
      <c r="P37" s="239"/>
      <c r="Q37" s="239"/>
      <c r="AR37" s="48"/>
    </row>
    <row r="38" spans="2:44" ht="12.75" x14ac:dyDescent="0.2">
      <c r="B38" s="254" t="e">
        <f>IF(Tabla1[[#This Row],[Código_Actividad]]="","",CONCATENATE(Tabla1[[#This Row],[POA]],".",Tabla1[[#This Row],[SRS]],".",Tabla1[[#This Row],[AREA]],".",Tabla1[[#This Row],[TIPO]]))</f>
        <v>#REF!</v>
      </c>
      <c r="C38" s="254" t="e">
        <f>IF(Tabla1[[#This Row],[Código_Actividad]]="","",'[3]Formulario PPGR1'!#REF!)</f>
        <v>#REF!</v>
      </c>
      <c r="D38" s="254" t="e">
        <f>IF(Tabla1[[#This Row],[Código_Actividad]]="","",'[3]Formulario PPGR1'!#REF!)</f>
        <v>#REF!</v>
      </c>
      <c r="E38" s="254" t="e">
        <f>IF(Tabla1[[#This Row],[Código_Actividad]]="","",'[3]Formulario PPGR1'!#REF!)</f>
        <v>#REF!</v>
      </c>
      <c r="F38" s="254" t="e">
        <f>IF(Tabla1[[#This Row],[Código_Actividad]]="","",'[3]Formulario PPGR1'!#REF!)</f>
        <v>#REF!</v>
      </c>
      <c r="G38" s="268" t="s">
        <v>1297</v>
      </c>
      <c r="H38" s="269" t="s">
        <v>1425</v>
      </c>
      <c r="I38" s="276"/>
      <c r="J38" s="250" t="s">
        <v>1102</v>
      </c>
      <c r="K38" s="249">
        <v>20</v>
      </c>
      <c r="L38" s="251">
        <v>0.47</v>
      </c>
      <c r="M38" s="252">
        <f>+Tabla1[[#This Row],[Precio Unitario]]*Tabla1[[#This Row],[Cantidad de Insumos]]</f>
        <v>9.3999999999999986</v>
      </c>
      <c r="N38" s="415" t="s">
        <v>1427</v>
      </c>
      <c r="O38" s="250"/>
      <c r="P38" s="239"/>
      <c r="Q38" s="239"/>
      <c r="AR38" s="48"/>
    </row>
    <row r="39" spans="2:44" ht="12.75" x14ac:dyDescent="0.2">
      <c r="B39" s="254" t="e">
        <f>IF(Tabla1[[#This Row],[Código_Actividad]]="","",CONCATENATE(Tabla1[[#This Row],[POA]],".",Tabla1[[#This Row],[SRS]],".",Tabla1[[#This Row],[AREA]],".",Tabla1[[#This Row],[TIPO]]))</f>
        <v>#REF!</v>
      </c>
      <c r="C39" s="254" t="e">
        <f>IF(Tabla1[[#This Row],[Código_Actividad]]="","",'[3]Formulario PPGR1'!#REF!)</f>
        <v>#REF!</v>
      </c>
      <c r="D39" s="254" t="e">
        <f>IF(Tabla1[[#This Row],[Código_Actividad]]="","",'[3]Formulario PPGR1'!#REF!)</f>
        <v>#REF!</v>
      </c>
      <c r="E39" s="254" t="e">
        <f>IF(Tabla1[[#This Row],[Código_Actividad]]="","",'[3]Formulario PPGR1'!#REF!)</f>
        <v>#REF!</v>
      </c>
      <c r="F39" s="254" t="e">
        <f>IF(Tabla1[[#This Row],[Código_Actividad]]="","",'[3]Formulario PPGR1'!#REF!)</f>
        <v>#REF!</v>
      </c>
      <c r="G39" s="268" t="s">
        <v>1298</v>
      </c>
      <c r="H39" s="269" t="s">
        <v>1441</v>
      </c>
      <c r="I39" s="276"/>
      <c r="J39" s="250" t="s">
        <v>1102</v>
      </c>
      <c r="K39" s="249">
        <v>2</v>
      </c>
      <c r="L39" s="251">
        <v>0.47</v>
      </c>
      <c r="M39" s="252">
        <f>+Tabla1[[#This Row],[Precio Unitario]]*Tabla1[[#This Row],[Cantidad de Insumos]]</f>
        <v>0.94</v>
      </c>
      <c r="N39" s="415" t="s">
        <v>1427</v>
      </c>
      <c r="O39" s="250"/>
      <c r="P39" s="239"/>
      <c r="Q39" s="239"/>
      <c r="AR39" s="48"/>
    </row>
    <row r="40" spans="2:44" ht="12.75" x14ac:dyDescent="0.2">
      <c r="B40" s="254" t="e">
        <f>IF(Tabla1[[#This Row],[Código_Actividad]]="","",CONCATENATE(Tabla1[[#This Row],[POA]],".",Tabla1[[#This Row],[SRS]],".",Tabla1[[#This Row],[AREA]],".",Tabla1[[#This Row],[TIPO]]))</f>
        <v>#REF!</v>
      </c>
      <c r="C40" s="254" t="e">
        <f>IF(Tabla1[[#This Row],[Código_Actividad]]="","",'[3]Formulario PPGR1'!#REF!)</f>
        <v>#REF!</v>
      </c>
      <c r="D40" s="254" t="e">
        <f>IF(Tabla1[[#This Row],[Código_Actividad]]="","",'[3]Formulario PPGR1'!#REF!)</f>
        <v>#REF!</v>
      </c>
      <c r="E40" s="254" t="e">
        <f>IF(Tabla1[[#This Row],[Código_Actividad]]="","",'[3]Formulario PPGR1'!#REF!)</f>
        <v>#REF!</v>
      </c>
      <c r="F40" s="254" t="e">
        <f>IF(Tabla1[[#This Row],[Código_Actividad]]="","",'[3]Formulario PPGR1'!#REF!)</f>
        <v>#REF!</v>
      </c>
      <c r="G40" s="268" t="s">
        <v>1301</v>
      </c>
      <c r="H40" s="269" t="s">
        <v>1441</v>
      </c>
      <c r="I40" s="276"/>
      <c r="J40" s="250" t="s">
        <v>1102</v>
      </c>
      <c r="K40" s="249">
        <v>12</v>
      </c>
      <c r="L40" s="251">
        <v>0.47</v>
      </c>
      <c r="M40" s="252">
        <f>+Tabla1[[#This Row],[Precio Unitario]]*Tabla1[[#This Row],[Cantidad de Insumos]]</f>
        <v>5.64</v>
      </c>
      <c r="N40" s="415" t="s">
        <v>1427</v>
      </c>
      <c r="O40" s="250"/>
      <c r="P40" s="239"/>
      <c r="Q40" s="239"/>
      <c r="AR40" s="48"/>
    </row>
    <row r="41" spans="2:44" ht="12.75" x14ac:dyDescent="0.2">
      <c r="B41" s="254" t="e">
        <f>IF(Tabla1[[#This Row],[Código_Actividad]]="","",CONCATENATE(Tabla1[[#This Row],[POA]],".",Tabla1[[#This Row],[SRS]],".",Tabla1[[#This Row],[AREA]],".",Tabla1[[#This Row],[TIPO]]))</f>
        <v>#REF!</v>
      </c>
      <c r="C41" s="254" t="e">
        <f>IF(Tabla1[[#This Row],[Código_Actividad]]="","",'[3]Formulario PPGR1'!#REF!)</f>
        <v>#REF!</v>
      </c>
      <c r="D41" s="254" t="e">
        <f>IF(Tabla1[[#This Row],[Código_Actividad]]="","",'[3]Formulario PPGR1'!#REF!)</f>
        <v>#REF!</v>
      </c>
      <c r="E41" s="254" t="e">
        <f>IF(Tabla1[[#This Row],[Código_Actividad]]="","",'[3]Formulario PPGR1'!#REF!)</f>
        <v>#REF!</v>
      </c>
      <c r="F41" s="254" t="e">
        <f>IF(Tabla1[[#This Row],[Código_Actividad]]="","",'[3]Formulario PPGR1'!#REF!)</f>
        <v>#REF!</v>
      </c>
      <c r="G41" s="268" t="s">
        <v>1303</v>
      </c>
      <c r="H41" s="269" t="s">
        <v>1441</v>
      </c>
      <c r="I41" s="276"/>
      <c r="J41" s="250" t="s">
        <v>1102</v>
      </c>
      <c r="K41" s="249">
        <v>2</v>
      </c>
      <c r="L41" s="251">
        <v>0.47</v>
      </c>
      <c r="M41" s="252">
        <f>+Tabla1[[#This Row],[Precio Unitario]]*Tabla1[[#This Row],[Cantidad de Insumos]]</f>
        <v>0.94</v>
      </c>
      <c r="N41" s="415" t="s">
        <v>1427</v>
      </c>
      <c r="O41" s="250"/>
      <c r="P41" s="239"/>
      <c r="Q41" s="239"/>
      <c r="AR41" s="48"/>
    </row>
    <row r="42" spans="2:44" ht="12.75" x14ac:dyDescent="0.2">
      <c r="B42" s="254" t="e">
        <f>IF(Tabla1[[#This Row],[Código_Actividad]]="","",CONCATENATE(Tabla1[[#This Row],[POA]],".",Tabla1[[#This Row],[SRS]],".",Tabla1[[#This Row],[AREA]],".",Tabla1[[#This Row],[TIPO]]))</f>
        <v>#REF!</v>
      </c>
      <c r="C42" s="254" t="e">
        <f>IF(Tabla1[[#This Row],[Código_Actividad]]="","",'[3]Formulario PPGR1'!#REF!)</f>
        <v>#REF!</v>
      </c>
      <c r="D42" s="254" t="e">
        <f>IF(Tabla1[[#This Row],[Código_Actividad]]="","",'[3]Formulario PPGR1'!#REF!)</f>
        <v>#REF!</v>
      </c>
      <c r="E42" s="254" t="e">
        <f>IF(Tabla1[[#This Row],[Código_Actividad]]="","",'[3]Formulario PPGR1'!#REF!)</f>
        <v>#REF!</v>
      </c>
      <c r="F42" s="254" t="e">
        <f>IF(Tabla1[[#This Row],[Código_Actividad]]="","",'[3]Formulario PPGR1'!#REF!)</f>
        <v>#REF!</v>
      </c>
      <c r="G42" s="268" t="s">
        <v>1304</v>
      </c>
      <c r="H42" s="269" t="s">
        <v>1441</v>
      </c>
      <c r="I42" s="276"/>
      <c r="J42" s="250" t="s">
        <v>1102</v>
      </c>
      <c r="K42" s="249">
        <v>10</v>
      </c>
      <c r="L42" s="251">
        <v>0.47</v>
      </c>
      <c r="M42" s="252">
        <f>+Tabla1[[#This Row],[Precio Unitario]]*Tabla1[[#This Row],[Cantidad de Insumos]]</f>
        <v>4.6999999999999993</v>
      </c>
      <c r="N42" s="415" t="s">
        <v>1427</v>
      </c>
      <c r="O42" s="250"/>
      <c r="P42" s="239"/>
      <c r="Q42" s="239"/>
      <c r="AR42" s="48"/>
    </row>
    <row r="43" spans="2:44" ht="12.75" x14ac:dyDescent="0.2">
      <c r="B43" s="254" t="e">
        <f>IF(Tabla1[[#This Row],[Código_Actividad]]="","",CONCATENATE(Tabla1[[#This Row],[POA]],".",Tabla1[[#This Row],[SRS]],".",Tabla1[[#This Row],[AREA]],".",Tabla1[[#This Row],[TIPO]]))</f>
        <v>#REF!</v>
      </c>
      <c r="C43" s="254" t="e">
        <f>IF(Tabla1[[#This Row],[Código_Actividad]]="","",'[3]Formulario PPGR1'!#REF!)</f>
        <v>#REF!</v>
      </c>
      <c r="D43" s="254" t="e">
        <f>IF(Tabla1[[#This Row],[Código_Actividad]]="","",'[3]Formulario PPGR1'!#REF!)</f>
        <v>#REF!</v>
      </c>
      <c r="E43" s="254" t="e">
        <f>IF(Tabla1[[#This Row],[Código_Actividad]]="","",'[3]Formulario PPGR1'!#REF!)</f>
        <v>#REF!</v>
      </c>
      <c r="F43" s="254" t="e">
        <f>IF(Tabla1[[#This Row],[Código_Actividad]]="","",'[3]Formulario PPGR1'!#REF!)</f>
        <v>#REF!</v>
      </c>
      <c r="G43" s="271" t="s">
        <v>1305</v>
      </c>
      <c r="H43" s="269"/>
      <c r="I43" s="276"/>
      <c r="J43" s="250"/>
      <c r="K43" s="249"/>
      <c r="L43" s="251"/>
      <c r="M43" s="252"/>
      <c r="N43" s="415"/>
      <c r="O43" s="250"/>
      <c r="P43" s="239"/>
      <c r="Q43" s="239"/>
      <c r="AR43" s="48"/>
    </row>
    <row r="44" spans="2:44" ht="12.75" x14ac:dyDescent="0.2">
      <c r="B44" s="254" t="e">
        <f>IF(Tabla1[[#This Row],[Código_Actividad]]="","",CONCATENATE(Tabla1[[#This Row],[POA]],".",Tabla1[[#This Row],[SRS]],".",Tabla1[[#This Row],[AREA]],".",Tabla1[[#This Row],[TIPO]]))</f>
        <v>#REF!</v>
      </c>
      <c r="C44" s="254" t="e">
        <f>IF(Tabla1[[#This Row],[Código_Actividad]]="","",'[3]Formulario PPGR1'!#REF!)</f>
        <v>#REF!</v>
      </c>
      <c r="D44" s="254" t="e">
        <f>IF(Tabla1[[#This Row],[Código_Actividad]]="","",'[3]Formulario PPGR1'!#REF!)</f>
        <v>#REF!</v>
      </c>
      <c r="E44" s="254" t="e">
        <f>IF(Tabla1[[#This Row],[Código_Actividad]]="","",'[3]Formulario PPGR1'!#REF!)</f>
        <v>#REF!</v>
      </c>
      <c r="F44" s="254" t="e">
        <f>IF(Tabla1[[#This Row],[Código_Actividad]]="","",'[3]Formulario PPGR1'!#REF!)</f>
        <v>#REF!</v>
      </c>
      <c r="G44" s="271" t="s">
        <v>1306</v>
      </c>
      <c r="H44" s="269"/>
      <c r="I44" s="276"/>
      <c r="J44" s="250"/>
      <c r="K44" s="249"/>
      <c r="L44" s="251"/>
      <c r="M44" s="252"/>
      <c r="N44" s="415"/>
      <c r="O44" s="250"/>
      <c r="P44" s="239"/>
      <c r="Q44" s="239"/>
      <c r="AR44" s="48"/>
    </row>
    <row r="45" spans="2:44" ht="12.75" x14ac:dyDescent="0.2">
      <c r="B45" s="254" t="e">
        <f>IF(Tabla1[[#This Row],[Código_Actividad]]="","",CONCATENATE(Tabla1[[#This Row],[POA]],".",Tabla1[[#This Row],[SRS]],".",Tabla1[[#This Row],[AREA]],".",Tabla1[[#This Row],[TIPO]]))</f>
        <v>#REF!</v>
      </c>
      <c r="C45" s="254" t="e">
        <f>IF(Tabla1[[#This Row],[Código_Actividad]]="","",'[3]Formulario PPGR1'!#REF!)</f>
        <v>#REF!</v>
      </c>
      <c r="D45" s="254" t="e">
        <f>IF(Tabla1[[#This Row],[Código_Actividad]]="","",'[3]Formulario PPGR1'!#REF!)</f>
        <v>#REF!</v>
      </c>
      <c r="E45" s="254" t="e">
        <f>IF(Tabla1[[#This Row],[Código_Actividad]]="","",'[3]Formulario PPGR1'!#REF!)</f>
        <v>#REF!</v>
      </c>
      <c r="F45" s="254" t="e">
        <f>IF(Tabla1[[#This Row],[Código_Actividad]]="","",'[3]Formulario PPGR1'!#REF!)</f>
        <v>#REF!</v>
      </c>
      <c r="G45" s="272" t="s">
        <v>1213</v>
      </c>
      <c r="H45" s="269"/>
      <c r="I45" s="275"/>
      <c r="J45" s="250"/>
      <c r="K45" s="249"/>
      <c r="L45" s="251"/>
      <c r="M45" s="252"/>
      <c r="N45" s="415"/>
      <c r="O45" s="250"/>
      <c r="P45" s="239"/>
      <c r="Q45" s="239"/>
      <c r="AR45" s="48"/>
    </row>
    <row r="46" spans="2:44" ht="12.75" x14ac:dyDescent="0.2">
      <c r="B46" s="254" t="e">
        <f>IF(Tabla1[[#This Row],[Código_Actividad]]="","",CONCATENATE(Tabla1[[#This Row],[POA]],".",Tabla1[[#This Row],[SRS]],".",Tabla1[[#This Row],[AREA]],".",Tabla1[[#This Row],[TIPO]]))</f>
        <v>#REF!</v>
      </c>
      <c r="C46" s="254" t="e">
        <f>IF(Tabla1[[#This Row],[Código_Actividad]]="","",'[3]Formulario PPGR1'!#REF!)</f>
        <v>#REF!</v>
      </c>
      <c r="D46" s="254" t="e">
        <f>IF(Tabla1[[#This Row],[Código_Actividad]]="","",'[3]Formulario PPGR1'!#REF!)</f>
        <v>#REF!</v>
      </c>
      <c r="E46" s="254" t="e">
        <f>IF(Tabla1[[#This Row],[Código_Actividad]]="","",'[3]Formulario PPGR1'!#REF!)</f>
        <v>#REF!</v>
      </c>
      <c r="F46" s="254" t="e">
        <f>IF(Tabla1[[#This Row],[Código_Actividad]]="","",'[3]Formulario PPGR1'!#REF!)</f>
        <v>#REF!</v>
      </c>
      <c r="G46" s="266" t="s">
        <v>1214</v>
      </c>
      <c r="H46" s="269" t="s">
        <v>1441</v>
      </c>
      <c r="I46" s="275"/>
      <c r="J46" s="250" t="s">
        <v>1102</v>
      </c>
      <c r="K46" s="249">
        <v>36</v>
      </c>
      <c r="L46" s="251">
        <v>0.47</v>
      </c>
      <c r="M46" s="252">
        <f>+Tabla1[[#This Row],[Precio Unitario]]*Tabla1[[#This Row],[Cantidad de Insumos]]</f>
        <v>16.919999999999998</v>
      </c>
      <c r="N46" s="415" t="s">
        <v>1427</v>
      </c>
      <c r="O46" s="250"/>
      <c r="P46" s="239"/>
      <c r="Q46" s="239"/>
      <c r="AR46" s="48"/>
    </row>
    <row r="47" spans="2:44" ht="12.75" x14ac:dyDescent="0.2">
      <c r="B47" s="254" t="e">
        <f>IF(Tabla1[[#This Row],[Código_Actividad]]="","",CONCATENATE(Tabla1[[#This Row],[POA]],".",Tabla1[[#This Row],[SRS]],".",Tabla1[[#This Row],[AREA]],".",Tabla1[[#This Row],[TIPO]]))</f>
        <v>#REF!</v>
      </c>
      <c r="C47" s="254" t="e">
        <f>IF(Tabla1[[#This Row],[Código_Actividad]]="","",'[3]Formulario PPGR1'!#REF!)</f>
        <v>#REF!</v>
      </c>
      <c r="D47" s="254" t="e">
        <f>IF(Tabla1[[#This Row],[Código_Actividad]]="","",'[3]Formulario PPGR1'!#REF!)</f>
        <v>#REF!</v>
      </c>
      <c r="E47" s="254" t="e">
        <f>IF(Tabla1[[#This Row],[Código_Actividad]]="","",'[3]Formulario PPGR1'!#REF!)</f>
        <v>#REF!</v>
      </c>
      <c r="F47" s="254" t="e">
        <f>IF(Tabla1[[#This Row],[Código_Actividad]]="","",'[3]Formulario PPGR1'!#REF!)</f>
        <v>#REF!</v>
      </c>
      <c r="G47" s="266" t="s">
        <v>1215</v>
      </c>
      <c r="H47" s="269" t="s">
        <v>1441</v>
      </c>
      <c r="I47" s="275"/>
      <c r="J47" s="250" t="s">
        <v>1102</v>
      </c>
      <c r="K47" s="249">
        <v>20</v>
      </c>
      <c r="L47" s="251">
        <v>0.47</v>
      </c>
      <c r="M47" s="252">
        <f>+Tabla1[[#This Row],[Precio Unitario]]*Tabla1[[#This Row],[Cantidad de Insumos]]</f>
        <v>9.3999999999999986</v>
      </c>
      <c r="N47" s="415" t="s">
        <v>1427</v>
      </c>
      <c r="O47" s="250"/>
      <c r="P47" s="239"/>
      <c r="Q47" s="239"/>
      <c r="AR47" s="48"/>
    </row>
    <row r="48" spans="2:44" ht="12.75" x14ac:dyDescent="0.2">
      <c r="B48" s="254" t="e">
        <f>IF(Tabla1[[#This Row],[Código_Actividad]]="","",CONCATENATE(Tabla1[[#This Row],[POA]],".",Tabla1[[#This Row],[SRS]],".",Tabla1[[#This Row],[AREA]],".",Tabla1[[#This Row],[TIPO]]))</f>
        <v>#REF!</v>
      </c>
      <c r="C48" s="254" t="e">
        <f>IF(Tabla1[[#This Row],[Código_Actividad]]="","",'[3]Formulario PPGR1'!#REF!)</f>
        <v>#REF!</v>
      </c>
      <c r="D48" s="254" t="e">
        <f>IF(Tabla1[[#This Row],[Código_Actividad]]="","",'[3]Formulario PPGR1'!#REF!)</f>
        <v>#REF!</v>
      </c>
      <c r="E48" s="254" t="e">
        <f>IF(Tabla1[[#This Row],[Código_Actividad]]="","",'[3]Formulario PPGR1'!#REF!)</f>
        <v>#REF!</v>
      </c>
      <c r="F48" s="254" t="e">
        <f>IF(Tabla1[[#This Row],[Código_Actividad]]="","",'[3]Formulario PPGR1'!#REF!)</f>
        <v>#REF!</v>
      </c>
      <c r="G48" s="266" t="s">
        <v>1375</v>
      </c>
      <c r="H48" s="269" t="s">
        <v>1441</v>
      </c>
      <c r="I48" s="275"/>
      <c r="J48" s="250" t="s">
        <v>1102</v>
      </c>
      <c r="K48" s="249">
        <v>36</v>
      </c>
      <c r="L48" s="251">
        <v>0.47</v>
      </c>
      <c r="M48" s="252">
        <f>+Tabla1[[#This Row],[Precio Unitario]]*Tabla1[[#This Row],[Cantidad de Insumos]]</f>
        <v>16.919999999999998</v>
      </c>
      <c r="N48" s="415" t="s">
        <v>1427</v>
      </c>
      <c r="O48" s="250"/>
      <c r="P48" s="239"/>
      <c r="Q48" s="239"/>
      <c r="AR48" s="48"/>
    </row>
    <row r="49" spans="2:44" ht="12.75" x14ac:dyDescent="0.2">
      <c r="B49" s="254" t="e">
        <f>IF(Tabla1[[#This Row],[Código_Actividad]]="","",CONCATENATE(Tabla1[[#This Row],[POA]],".",Tabla1[[#This Row],[SRS]],".",Tabla1[[#This Row],[AREA]],".",Tabla1[[#This Row],[TIPO]]))</f>
        <v>#REF!</v>
      </c>
      <c r="C49" s="254" t="e">
        <f>IF(Tabla1[[#This Row],[Código_Actividad]]="","",'[3]Formulario PPGR1'!#REF!)</f>
        <v>#REF!</v>
      </c>
      <c r="D49" s="254" t="e">
        <f>IF(Tabla1[[#This Row],[Código_Actividad]]="","",'[3]Formulario PPGR1'!#REF!)</f>
        <v>#REF!</v>
      </c>
      <c r="E49" s="254" t="e">
        <f>IF(Tabla1[[#This Row],[Código_Actividad]]="","",'[3]Formulario PPGR1'!#REF!)</f>
        <v>#REF!</v>
      </c>
      <c r="F49" s="254" t="e">
        <f>IF(Tabla1[[#This Row],[Código_Actividad]]="","",'[3]Formulario PPGR1'!#REF!)</f>
        <v>#REF!</v>
      </c>
      <c r="G49" s="266" t="s">
        <v>1216</v>
      </c>
      <c r="H49" s="269" t="s">
        <v>1441</v>
      </c>
      <c r="I49" s="275"/>
      <c r="J49" s="250" t="s">
        <v>1102</v>
      </c>
      <c r="K49" s="249">
        <v>5</v>
      </c>
      <c r="L49" s="251">
        <v>0.47</v>
      </c>
      <c r="M49" s="252">
        <f>+Tabla1[[#This Row],[Precio Unitario]]*Tabla1[[#This Row],[Cantidad de Insumos]]</f>
        <v>2.3499999999999996</v>
      </c>
      <c r="N49" s="415" t="s">
        <v>1427</v>
      </c>
      <c r="O49" s="250"/>
      <c r="P49" s="239"/>
      <c r="Q49" s="239"/>
      <c r="AR49" s="48"/>
    </row>
    <row r="50" spans="2:44" ht="12.75" x14ac:dyDescent="0.2">
      <c r="B50" s="254" t="e">
        <f>IF(Tabla1[[#This Row],[Código_Actividad]]="","",CONCATENATE(Tabla1[[#This Row],[POA]],".",Tabla1[[#This Row],[SRS]],".",Tabla1[[#This Row],[AREA]],".",Tabla1[[#This Row],[TIPO]]))</f>
        <v>#REF!</v>
      </c>
      <c r="C50" s="254" t="e">
        <f>IF(Tabla1[[#This Row],[Código_Actividad]]="","",'[3]Formulario PPGR1'!#REF!)</f>
        <v>#REF!</v>
      </c>
      <c r="D50" s="254" t="e">
        <f>IF(Tabla1[[#This Row],[Código_Actividad]]="","",'[3]Formulario PPGR1'!#REF!)</f>
        <v>#REF!</v>
      </c>
      <c r="E50" s="254" t="e">
        <f>IF(Tabla1[[#This Row],[Código_Actividad]]="","",'[3]Formulario PPGR1'!#REF!)</f>
        <v>#REF!</v>
      </c>
      <c r="F50" s="254" t="e">
        <f>IF(Tabla1[[#This Row],[Código_Actividad]]="","",'[3]Formulario PPGR1'!#REF!)</f>
        <v>#REF!</v>
      </c>
      <c r="G50" s="266" t="s">
        <v>1217</v>
      </c>
      <c r="H50" s="269" t="s">
        <v>1435</v>
      </c>
      <c r="I50" s="275"/>
      <c r="J50" s="250" t="s">
        <v>1102</v>
      </c>
      <c r="K50" s="249">
        <v>1</v>
      </c>
      <c r="L50" s="251">
        <v>389.83</v>
      </c>
      <c r="M50" s="252">
        <f>+Tabla1[[#This Row],[Precio Unitario]]*Tabla1[[#This Row],[Cantidad de Insumos]]</f>
        <v>389.83</v>
      </c>
      <c r="N50" s="415" t="s">
        <v>1427</v>
      </c>
      <c r="O50" s="250"/>
      <c r="P50" s="239"/>
      <c r="Q50" s="239"/>
      <c r="AR50" s="48"/>
    </row>
    <row r="51" spans="2:44" ht="12.75" x14ac:dyDescent="0.2">
      <c r="B51" s="254" t="str">
        <f>IF(Tabla1[[#This Row],[Código_Actividad]]="","",CONCATENATE(Tabla1[[#This Row],[POA]],".",Tabla1[[#This Row],[SRS]],".",Tabla1[[#This Row],[AREA]],".",Tabla1[[#This Row],[TIPO]]))</f>
        <v/>
      </c>
      <c r="C51" s="254" t="str">
        <f>IF(Tabla1[[#This Row],[Código_Actividad]]="","",'[3]Formulario PPGR1'!#REF!)</f>
        <v/>
      </c>
      <c r="D51" s="254" t="str">
        <f>IF(Tabla1[[#This Row],[Código_Actividad]]="","",'[3]Formulario PPGR1'!#REF!)</f>
        <v/>
      </c>
      <c r="E51" s="254" t="str">
        <f>IF(Tabla1[[#This Row],[Código_Actividad]]="","",'[3]Formulario PPGR1'!#REF!)</f>
        <v/>
      </c>
      <c r="F51" s="254" t="str">
        <f>IF(Tabla1[[#This Row],[Código_Actividad]]="","",'[3]Formulario PPGR1'!#REF!)</f>
        <v/>
      </c>
      <c r="G51" s="249"/>
      <c r="H51" s="250" t="s">
        <v>1425</v>
      </c>
      <c r="I51" s="278"/>
      <c r="J51" s="250" t="s">
        <v>1102</v>
      </c>
      <c r="K51" s="249">
        <v>30</v>
      </c>
      <c r="L51" s="252">
        <v>2</v>
      </c>
      <c r="M51" s="252">
        <f>+Tabla1[[#This Row],[Precio Unitario]]*Tabla1[[#This Row],[Cantidad de Insumos]]</f>
        <v>60</v>
      </c>
      <c r="N51" s="415" t="s">
        <v>1427</v>
      </c>
      <c r="O51" s="250"/>
      <c r="P51" s="239"/>
      <c r="Q51" s="239"/>
      <c r="AR51" s="48"/>
    </row>
    <row r="52" spans="2:44" ht="12.75" x14ac:dyDescent="0.2">
      <c r="B52" s="254" t="str">
        <f>IF(Tabla1[[#This Row],[Código_Actividad]]="","",CONCATENATE(Tabla1[[#This Row],[POA]],".",Tabla1[[#This Row],[SRS]],".",Tabla1[[#This Row],[AREA]],".",Tabla1[[#This Row],[TIPO]]))</f>
        <v/>
      </c>
      <c r="C52" s="254" t="str">
        <f>IF(Tabla1[[#This Row],[Código_Actividad]]="","",'[3]Formulario PPGR1'!#REF!)</f>
        <v/>
      </c>
      <c r="D52" s="254" t="str">
        <f>IF(Tabla1[[#This Row],[Código_Actividad]]="","",'[3]Formulario PPGR1'!#REF!)</f>
        <v/>
      </c>
      <c r="E52" s="254" t="str">
        <f>IF(Tabla1[[#This Row],[Código_Actividad]]="","",'[3]Formulario PPGR1'!#REF!)</f>
        <v/>
      </c>
      <c r="F52" s="254" t="str">
        <f>IF(Tabla1[[#This Row],[Código_Actividad]]="","",'[3]Formulario PPGR1'!#REF!)</f>
        <v/>
      </c>
      <c r="G52" s="249"/>
      <c r="H52" s="250" t="s">
        <v>1425</v>
      </c>
      <c r="I52" s="278"/>
      <c r="J52" s="281" t="s">
        <v>1102</v>
      </c>
      <c r="K52" s="249">
        <v>300</v>
      </c>
      <c r="L52" s="252">
        <v>0.47</v>
      </c>
      <c r="M52" s="252">
        <f>+Tabla1[[#This Row],[Precio Unitario]]*Tabla1[[#This Row],[Cantidad de Insumos]]</f>
        <v>141</v>
      </c>
      <c r="N52" s="415" t="s">
        <v>1427</v>
      </c>
      <c r="O52" s="250"/>
      <c r="P52" s="239"/>
      <c r="Q52" s="239"/>
      <c r="AR52" s="48"/>
    </row>
    <row r="53" spans="2:44" ht="12.75" x14ac:dyDescent="0.2">
      <c r="B53" s="254" t="str">
        <f>IF(Tabla1[[#This Row],[Código_Actividad]]="","",CONCATENATE(Tabla1[[#This Row],[POA]],".",Tabla1[[#This Row],[SRS]],".",Tabla1[[#This Row],[AREA]],".",Tabla1[[#This Row],[TIPO]]))</f>
        <v/>
      </c>
      <c r="C53" s="254" t="str">
        <f>IF(Tabla1[[#This Row],[Código_Actividad]]="","",'[3]Formulario PPGR1'!#REF!)</f>
        <v/>
      </c>
      <c r="D53" s="254" t="str">
        <f>IF(Tabla1[[#This Row],[Código_Actividad]]="","",'[3]Formulario PPGR1'!#REF!)</f>
        <v/>
      </c>
      <c r="E53" s="254" t="str">
        <f>IF(Tabla1[[#This Row],[Código_Actividad]]="","",'[3]Formulario PPGR1'!#REF!)</f>
        <v/>
      </c>
      <c r="F53" s="254" t="str">
        <f>IF(Tabla1[[#This Row],[Código_Actividad]]="","",'[3]Formulario PPGR1'!#REF!)</f>
        <v/>
      </c>
      <c r="G53" s="249"/>
      <c r="H53" s="250" t="s">
        <v>1437</v>
      </c>
      <c r="I53" s="278"/>
      <c r="J53" s="281" t="s">
        <v>1102</v>
      </c>
      <c r="K53" s="249">
        <v>1</v>
      </c>
      <c r="L53" s="252">
        <v>10</v>
      </c>
      <c r="M53" s="252">
        <f>+Tabla1[[#This Row],[Precio Unitario]]*Tabla1[[#This Row],[Cantidad de Insumos]]</f>
        <v>10</v>
      </c>
      <c r="N53" s="415" t="s">
        <v>1427</v>
      </c>
      <c r="O53" s="250"/>
      <c r="P53" s="239"/>
      <c r="Q53" s="239"/>
      <c r="AR53" s="48"/>
    </row>
    <row r="54" spans="2:44" ht="12.75" x14ac:dyDescent="0.2">
      <c r="B54" s="254" t="str">
        <f>IF(Tabla1[[#This Row],[Código_Actividad]]="","",CONCATENATE(Tabla1[[#This Row],[POA]],".",Tabla1[[#This Row],[SRS]],".",Tabla1[[#This Row],[AREA]],".",Tabla1[[#This Row],[TIPO]]))</f>
        <v/>
      </c>
      <c r="C54" s="254" t="str">
        <f>IF(Tabla1[[#This Row],[Código_Actividad]]="","",'[3]Formulario PPGR1'!#REF!)</f>
        <v/>
      </c>
      <c r="D54" s="254" t="str">
        <f>IF(Tabla1[[#This Row],[Código_Actividad]]="","",'[3]Formulario PPGR1'!#REF!)</f>
        <v/>
      </c>
      <c r="E54" s="254" t="str">
        <f>IF(Tabla1[[#This Row],[Código_Actividad]]="","",'[3]Formulario PPGR1'!#REF!)</f>
        <v/>
      </c>
      <c r="F54" s="254" t="str">
        <f>IF(Tabla1[[#This Row],[Código_Actividad]]="","",'[3]Formulario PPGR1'!#REF!)</f>
        <v/>
      </c>
      <c r="G54" s="249"/>
      <c r="H54" s="250" t="s">
        <v>1438</v>
      </c>
      <c r="I54" s="278"/>
      <c r="J54" s="281" t="s">
        <v>1102</v>
      </c>
      <c r="K54" s="249">
        <v>1</v>
      </c>
      <c r="L54" s="252">
        <v>10</v>
      </c>
      <c r="M54" s="252">
        <f>+Tabla1[[#This Row],[Precio Unitario]]*Tabla1[[#This Row],[Cantidad de Insumos]]</f>
        <v>10</v>
      </c>
      <c r="N54" s="415" t="s">
        <v>1427</v>
      </c>
      <c r="O54" s="250"/>
      <c r="P54" s="239"/>
      <c r="Q54" s="239"/>
      <c r="AR54" s="48"/>
    </row>
    <row r="55" spans="2:44" ht="12.75" x14ac:dyDescent="0.2">
      <c r="B55" s="254" t="e">
        <f>IF(Tabla1[[#This Row],[Código_Actividad]]="","",CONCATENATE(Tabla1[[#This Row],[POA]],".",Tabla1[[#This Row],[SRS]],".",Tabla1[[#This Row],[AREA]],".",Tabla1[[#This Row],[TIPO]]))</f>
        <v>#REF!</v>
      </c>
      <c r="C55" s="254" t="e">
        <f>IF(Tabla1[[#This Row],[Código_Actividad]]="","",'[3]Formulario PPGR1'!#REF!)</f>
        <v>#REF!</v>
      </c>
      <c r="D55" s="254" t="e">
        <f>IF(Tabla1[[#This Row],[Código_Actividad]]="","",'[3]Formulario PPGR1'!#REF!)</f>
        <v>#REF!</v>
      </c>
      <c r="E55" s="254" t="e">
        <f>IF(Tabla1[[#This Row],[Código_Actividad]]="","",'[3]Formulario PPGR1'!#REF!)</f>
        <v>#REF!</v>
      </c>
      <c r="F55" s="254" t="e">
        <f>IF(Tabla1[[#This Row],[Código_Actividad]]="","",'[3]Formulario PPGR1'!#REF!)</f>
        <v>#REF!</v>
      </c>
      <c r="G55" s="266" t="s">
        <v>1395</v>
      </c>
      <c r="H55" s="270" t="s">
        <v>1425</v>
      </c>
      <c r="I55" s="277"/>
      <c r="J55" s="250" t="s">
        <v>1102</v>
      </c>
      <c r="K55" s="249">
        <v>2</v>
      </c>
      <c r="L55" s="251">
        <v>0.47</v>
      </c>
      <c r="M55" s="252">
        <f>+Tabla1[[#This Row],[Precio Unitario]]*Tabla1[[#This Row],[Cantidad de Insumos]]</f>
        <v>0.94</v>
      </c>
      <c r="N55" s="415" t="s">
        <v>1427</v>
      </c>
      <c r="O55" s="250"/>
      <c r="P55" s="239"/>
      <c r="Q55" s="239"/>
      <c r="AR55" s="48"/>
    </row>
    <row r="56" spans="2:44" ht="12.75" x14ac:dyDescent="0.2">
      <c r="B56" s="254" t="e">
        <f>IF(Tabla1[[#This Row],[Código_Actividad]]="","",CONCATENATE(Tabla1[[#This Row],[POA]],".",Tabla1[[#This Row],[SRS]],".",Tabla1[[#This Row],[AREA]],".",Tabla1[[#This Row],[TIPO]]))</f>
        <v>#REF!</v>
      </c>
      <c r="C56" s="254" t="e">
        <f>IF(Tabla1[[#This Row],[Código_Actividad]]="","",'[3]Formulario PPGR1'!#REF!)</f>
        <v>#REF!</v>
      </c>
      <c r="D56" s="254" t="e">
        <f>IF(Tabla1[[#This Row],[Código_Actividad]]="","",'[3]Formulario PPGR1'!#REF!)</f>
        <v>#REF!</v>
      </c>
      <c r="E56" s="254" t="e">
        <f>IF(Tabla1[[#This Row],[Código_Actividad]]="","",'[3]Formulario PPGR1'!#REF!)</f>
        <v>#REF!</v>
      </c>
      <c r="F56" s="254" t="e">
        <f>IF(Tabla1[[#This Row],[Código_Actividad]]="","",'[3]Formulario PPGR1'!#REF!)</f>
        <v>#REF!</v>
      </c>
      <c r="G56" s="266" t="s">
        <v>1396</v>
      </c>
      <c r="H56" s="270" t="s">
        <v>1425</v>
      </c>
      <c r="I56" s="277"/>
      <c r="J56" s="250" t="s">
        <v>1102</v>
      </c>
      <c r="K56" s="249">
        <v>12</v>
      </c>
      <c r="L56" s="251">
        <v>0.47</v>
      </c>
      <c r="M56" s="252">
        <f>+Tabla1[[#This Row],[Precio Unitario]]*Tabla1[[#This Row],[Cantidad de Insumos]]</f>
        <v>5.64</v>
      </c>
      <c r="N56" s="415" t="s">
        <v>1427</v>
      </c>
      <c r="O56" s="250"/>
      <c r="P56" s="239"/>
      <c r="Q56" s="239"/>
      <c r="AR56" s="48"/>
    </row>
    <row r="57" spans="2:44" ht="12.75" x14ac:dyDescent="0.2">
      <c r="B57" s="254" t="e">
        <f>IF(Tabla1[[#This Row],[Código_Actividad]]="","",CONCATENATE(Tabla1[[#This Row],[POA]],".",Tabla1[[#This Row],[SRS]],".",Tabla1[[#This Row],[AREA]],".",Tabla1[[#This Row],[TIPO]]))</f>
        <v>#REF!</v>
      </c>
      <c r="C57" s="254" t="e">
        <f>IF(Tabla1[[#This Row],[Código_Actividad]]="","",'[3]Formulario PPGR1'!#REF!)</f>
        <v>#REF!</v>
      </c>
      <c r="D57" s="254" t="e">
        <f>IF(Tabla1[[#This Row],[Código_Actividad]]="","",'[3]Formulario PPGR1'!#REF!)</f>
        <v>#REF!</v>
      </c>
      <c r="E57" s="254" t="e">
        <f>IF(Tabla1[[#This Row],[Código_Actividad]]="","",'[3]Formulario PPGR1'!#REF!)</f>
        <v>#REF!</v>
      </c>
      <c r="F57" s="254" t="e">
        <f>IF(Tabla1[[#This Row],[Código_Actividad]]="","",'[3]Formulario PPGR1'!#REF!)</f>
        <v>#REF!</v>
      </c>
      <c r="G57" s="266" t="s">
        <v>1397</v>
      </c>
      <c r="H57" s="270" t="s">
        <v>1425</v>
      </c>
      <c r="I57" s="277"/>
      <c r="J57" s="250" t="s">
        <v>1102</v>
      </c>
      <c r="K57" s="249">
        <v>5</v>
      </c>
      <c r="L57" s="251">
        <v>0.47</v>
      </c>
      <c r="M57" s="252">
        <f>+Tabla1[[#This Row],[Precio Unitario]]*Tabla1[[#This Row],[Cantidad de Insumos]]</f>
        <v>2.3499999999999996</v>
      </c>
      <c r="N57" s="415" t="s">
        <v>1427</v>
      </c>
      <c r="O57" s="250"/>
      <c r="P57" s="239"/>
      <c r="Q57" s="239"/>
      <c r="AR57" s="48"/>
    </row>
    <row r="58" spans="2:44" ht="12.75" x14ac:dyDescent="0.2">
      <c r="B58" s="254" t="e">
        <f>IF(Tabla1[[#This Row],[Código_Actividad]]="","",CONCATENATE(Tabla1[[#This Row],[POA]],".",Tabla1[[#This Row],[SRS]],".",Tabla1[[#This Row],[AREA]],".",Tabla1[[#This Row],[TIPO]]))</f>
        <v>#REF!</v>
      </c>
      <c r="C58" s="254" t="e">
        <f>IF(Tabla1[[#This Row],[Código_Actividad]]="","",'[3]Formulario PPGR1'!#REF!)</f>
        <v>#REF!</v>
      </c>
      <c r="D58" s="254" t="e">
        <f>IF(Tabla1[[#This Row],[Código_Actividad]]="","",'[3]Formulario PPGR1'!#REF!)</f>
        <v>#REF!</v>
      </c>
      <c r="E58" s="254" t="e">
        <f>IF(Tabla1[[#This Row],[Código_Actividad]]="","",'[3]Formulario PPGR1'!#REF!)</f>
        <v>#REF!</v>
      </c>
      <c r="F58" s="254" t="e">
        <f>IF(Tabla1[[#This Row],[Código_Actividad]]="","",'[3]Formulario PPGR1'!#REF!)</f>
        <v>#REF!</v>
      </c>
      <c r="G58" s="266" t="s">
        <v>1398</v>
      </c>
      <c r="H58" s="266" t="s">
        <v>1425</v>
      </c>
      <c r="I58" s="275"/>
      <c r="J58" s="250" t="s">
        <v>1102</v>
      </c>
      <c r="K58" s="249">
        <v>12</v>
      </c>
      <c r="L58" s="251">
        <v>0.47</v>
      </c>
      <c r="M58" s="252">
        <f>+Tabla1[[#This Row],[Precio Unitario]]*Tabla1[[#This Row],[Cantidad de Insumos]]</f>
        <v>5.64</v>
      </c>
      <c r="N58" s="415" t="s">
        <v>1427</v>
      </c>
      <c r="O58" s="250"/>
      <c r="P58" s="239"/>
      <c r="Q58" s="239"/>
      <c r="AR58" s="48"/>
    </row>
    <row r="59" spans="2:44" ht="12.75" x14ac:dyDescent="0.2">
      <c r="B59" s="254" t="e">
        <f>IF(Tabla1[[#This Row],[Código_Actividad]]="","",CONCATENATE(Tabla1[[#This Row],[POA]],".",Tabla1[[#This Row],[SRS]],".",Tabla1[[#This Row],[AREA]],".",Tabla1[[#This Row],[TIPO]]))</f>
        <v>#REF!</v>
      </c>
      <c r="C59" s="254" t="e">
        <f>IF(Tabla1[[#This Row],[Código_Actividad]]="","",'[3]Formulario PPGR1'!#REF!)</f>
        <v>#REF!</v>
      </c>
      <c r="D59" s="254" t="e">
        <f>IF(Tabla1[[#This Row],[Código_Actividad]]="","",'[3]Formulario PPGR1'!#REF!)</f>
        <v>#REF!</v>
      </c>
      <c r="E59" s="254" t="e">
        <f>IF(Tabla1[[#This Row],[Código_Actividad]]="","",'[3]Formulario PPGR1'!#REF!)</f>
        <v>#REF!</v>
      </c>
      <c r="F59" s="254" t="e">
        <f>IF(Tabla1[[#This Row],[Código_Actividad]]="","",'[3]Formulario PPGR1'!#REF!)</f>
        <v>#REF!</v>
      </c>
      <c r="G59" s="266" t="s">
        <v>1399</v>
      </c>
      <c r="H59" s="266" t="s">
        <v>1425</v>
      </c>
      <c r="I59" s="275"/>
      <c r="J59" s="250" t="s">
        <v>1102</v>
      </c>
      <c r="K59" s="249">
        <v>8</v>
      </c>
      <c r="L59" s="251">
        <v>0.47</v>
      </c>
      <c r="M59" s="252">
        <f>+Tabla1[[#This Row],[Precio Unitario]]*Tabla1[[#This Row],[Cantidad de Insumos]]</f>
        <v>3.76</v>
      </c>
      <c r="N59" s="415" t="s">
        <v>1427</v>
      </c>
      <c r="O59" s="250"/>
      <c r="P59" s="239"/>
      <c r="Q59" s="239"/>
      <c r="AR59" s="48"/>
    </row>
    <row r="60" spans="2:44" ht="12.75" x14ac:dyDescent="0.2">
      <c r="B60" s="254" t="e">
        <f>IF(Tabla1[[#This Row],[Código_Actividad]]="","",CONCATENATE(Tabla1[[#This Row],[POA]],".",Tabla1[[#This Row],[SRS]],".",Tabla1[[#This Row],[AREA]],".",Tabla1[[#This Row],[TIPO]]))</f>
        <v>#REF!</v>
      </c>
      <c r="C60" s="254" t="e">
        <f>IF(Tabla1[[#This Row],[Código_Actividad]]="","",'[3]Formulario PPGR1'!#REF!)</f>
        <v>#REF!</v>
      </c>
      <c r="D60" s="254" t="e">
        <f>IF(Tabla1[[#This Row],[Código_Actividad]]="","",'[3]Formulario PPGR1'!#REF!)</f>
        <v>#REF!</v>
      </c>
      <c r="E60" s="254" t="e">
        <f>IF(Tabla1[[#This Row],[Código_Actividad]]="","",'[3]Formulario PPGR1'!#REF!)</f>
        <v>#REF!</v>
      </c>
      <c r="F60" s="254" t="e">
        <f>IF(Tabla1[[#This Row],[Código_Actividad]]="","",'[3]Formulario PPGR1'!#REF!)</f>
        <v>#REF!</v>
      </c>
      <c r="G60" s="266" t="s">
        <v>1400</v>
      </c>
      <c r="H60" s="250" t="s">
        <v>1425</v>
      </c>
      <c r="I60" s="275"/>
      <c r="J60" s="250" t="s">
        <v>1102</v>
      </c>
      <c r="K60" s="249">
        <v>3</v>
      </c>
      <c r="L60" s="251">
        <v>0.47</v>
      </c>
      <c r="M60" s="252">
        <f>+Tabla1[[#This Row],[Precio Unitario]]*Tabla1[[#This Row],[Cantidad de Insumos]]</f>
        <v>1.41</v>
      </c>
      <c r="N60" s="415" t="s">
        <v>1427</v>
      </c>
      <c r="O60" s="250"/>
      <c r="P60" s="239"/>
      <c r="Q60" s="239"/>
      <c r="AR60" s="48"/>
    </row>
    <row r="61" spans="2:44" ht="12.75" x14ac:dyDescent="0.2">
      <c r="B61" s="254" t="e">
        <f>IF(Tabla1[[#This Row],[Código_Actividad]]="","",CONCATENATE(Tabla1[[#This Row],[POA]],".",Tabla1[[#This Row],[SRS]],".",Tabla1[[#This Row],[AREA]],".",Tabla1[[#This Row],[TIPO]]))</f>
        <v>#REF!</v>
      </c>
      <c r="C61" s="254" t="e">
        <f>IF(Tabla1[[#This Row],[Código_Actividad]]="","",'[3]Formulario PPGR1'!#REF!)</f>
        <v>#REF!</v>
      </c>
      <c r="D61" s="254" t="e">
        <f>IF(Tabla1[[#This Row],[Código_Actividad]]="","",'[3]Formulario PPGR1'!#REF!)</f>
        <v>#REF!</v>
      </c>
      <c r="E61" s="254" t="e">
        <f>IF(Tabla1[[#This Row],[Código_Actividad]]="","",'[3]Formulario PPGR1'!#REF!)</f>
        <v>#REF!</v>
      </c>
      <c r="F61" s="254" t="e">
        <f>IF(Tabla1[[#This Row],[Código_Actividad]]="","",'[3]Formulario PPGR1'!#REF!)</f>
        <v>#REF!</v>
      </c>
      <c r="G61" s="267" t="s">
        <v>1219</v>
      </c>
      <c r="H61" s="250" t="s">
        <v>1425</v>
      </c>
      <c r="I61" s="275"/>
      <c r="J61" s="250" t="s">
        <v>1102</v>
      </c>
      <c r="K61" s="249">
        <v>20</v>
      </c>
      <c r="L61" s="251">
        <v>0.47</v>
      </c>
      <c r="M61" s="252">
        <f>+Tabla1[[#This Row],[Precio Unitario]]*Tabla1[[#This Row],[Cantidad de Insumos]]</f>
        <v>9.3999999999999986</v>
      </c>
      <c r="N61" s="415" t="s">
        <v>1427</v>
      </c>
      <c r="O61" s="250"/>
      <c r="P61" s="239"/>
      <c r="Q61" s="239"/>
      <c r="AR61" s="48"/>
    </row>
    <row r="62" spans="2:44" ht="12.75" x14ac:dyDescent="0.2">
      <c r="B62" s="254" t="e">
        <f>IF(Tabla1[[#This Row],[Código_Actividad]]="","",CONCATENATE(Tabla1[[#This Row],[POA]],".",Tabla1[[#This Row],[SRS]],".",Tabla1[[#This Row],[AREA]],".",Tabla1[[#This Row],[TIPO]]))</f>
        <v>#REF!</v>
      </c>
      <c r="C62" s="254" t="e">
        <f>IF(Tabla1[[#This Row],[Código_Actividad]]="","",'[3]Formulario PPGR1'!#REF!)</f>
        <v>#REF!</v>
      </c>
      <c r="D62" s="254" t="e">
        <f>IF(Tabla1[[#This Row],[Código_Actividad]]="","",'[3]Formulario PPGR1'!#REF!)</f>
        <v>#REF!</v>
      </c>
      <c r="E62" s="254" t="e">
        <f>IF(Tabla1[[#This Row],[Código_Actividad]]="","",'[3]Formulario PPGR1'!#REF!)</f>
        <v>#REF!</v>
      </c>
      <c r="F62" s="254" t="e">
        <f>IF(Tabla1[[#This Row],[Código_Actividad]]="","",'[3]Formulario PPGR1'!#REF!)</f>
        <v>#REF!</v>
      </c>
      <c r="G62" s="269" t="s">
        <v>1220</v>
      </c>
      <c r="H62" s="269" t="s">
        <v>1425</v>
      </c>
      <c r="I62" s="276"/>
      <c r="J62" s="250" t="s">
        <v>1102</v>
      </c>
      <c r="K62" s="249">
        <v>2</v>
      </c>
      <c r="L62" s="251">
        <v>0.47</v>
      </c>
      <c r="M62" s="252">
        <f>+Tabla1[[#This Row],[Precio Unitario]]*Tabla1[[#This Row],[Cantidad de Insumos]]</f>
        <v>0.94</v>
      </c>
      <c r="N62" s="415" t="s">
        <v>1427</v>
      </c>
      <c r="O62" s="250"/>
      <c r="P62" s="239"/>
      <c r="Q62" s="239"/>
      <c r="AR62" s="48"/>
    </row>
    <row r="63" spans="2:44" ht="12.75" x14ac:dyDescent="0.2">
      <c r="B63" s="254" t="e">
        <f>IF(Tabla1[[#This Row],[Código_Actividad]]="","",CONCATENATE(Tabla1[[#This Row],[POA]],".",Tabla1[[#This Row],[SRS]],".",Tabla1[[#This Row],[AREA]],".",Tabla1[[#This Row],[TIPO]]))</f>
        <v>#REF!</v>
      </c>
      <c r="C63" s="254" t="e">
        <f>IF(Tabla1[[#This Row],[Código_Actividad]]="","",'[3]Formulario PPGR1'!#REF!)</f>
        <v>#REF!</v>
      </c>
      <c r="D63" s="254" t="e">
        <f>IF(Tabla1[[#This Row],[Código_Actividad]]="","",'[3]Formulario PPGR1'!#REF!)</f>
        <v>#REF!</v>
      </c>
      <c r="E63" s="254" t="e">
        <f>IF(Tabla1[[#This Row],[Código_Actividad]]="","",'[3]Formulario PPGR1'!#REF!)</f>
        <v>#REF!</v>
      </c>
      <c r="F63" s="254" t="e">
        <f>IF(Tabla1[[#This Row],[Código_Actividad]]="","",'[3]Formulario PPGR1'!#REF!)</f>
        <v>#REF!</v>
      </c>
      <c r="G63" s="269" t="s">
        <v>1402</v>
      </c>
      <c r="H63" s="269" t="s">
        <v>1133</v>
      </c>
      <c r="I63" s="276"/>
      <c r="J63" s="250" t="s">
        <v>1102</v>
      </c>
      <c r="K63" s="249">
        <v>25</v>
      </c>
      <c r="L63" s="251">
        <v>0.47</v>
      </c>
      <c r="M63" s="252">
        <f>+Tabla1[[#This Row],[Precio Unitario]]*Tabla1[[#This Row],[Cantidad de Insumos]]</f>
        <v>11.75</v>
      </c>
      <c r="N63" s="415" t="s">
        <v>1427</v>
      </c>
      <c r="O63" s="250"/>
      <c r="P63" s="239"/>
      <c r="Q63" s="239"/>
      <c r="AR63" s="48"/>
    </row>
    <row r="64" spans="2:44" ht="12.75" x14ac:dyDescent="0.2">
      <c r="B64" s="282" t="str">
        <f>IF(Tabla1[[#This Row],[Código_Actividad]]="","",CONCATENATE(Tabla1[[#This Row],[POA]],".",Tabla1[[#This Row],[SRS]],".",Tabla1[[#This Row],[AREA]],".",Tabla1[[#This Row],[TIPO]]))</f>
        <v/>
      </c>
      <c r="C64" s="282" t="str">
        <f>IF(Tabla1[[#This Row],[Código_Actividad]]="","",'[3]Formulario PPGR1'!#REF!)</f>
        <v/>
      </c>
      <c r="D64" s="282" t="str">
        <f>IF(Tabla1[[#This Row],[Código_Actividad]]="","",'[3]Formulario PPGR1'!#REF!)</f>
        <v/>
      </c>
      <c r="E64" s="282" t="str">
        <f>IF(Tabla1[[#This Row],[Código_Actividad]]="","",'[3]Formulario PPGR1'!#REF!)</f>
        <v/>
      </c>
      <c r="F64" s="282" t="str">
        <f>IF(Tabla1[[#This Row],[Código_Actividad]]="","",'[3]Formulario PPGR1'!#REF!)</f>
        <v/>
      </c>
      <c r="G64" s="283"/>
      <c r="H64" s="284" t="s">
        <v>1433</v>
      </c>
      <c r="I64" s="285"/>
      <c r="J64" s="286" t="s">
        <v>1102</v>
      </c>
      <c r="K64" s="283">
        <v>10</v>
      </c>
      <c r="L64" s="287">
        <v>10</v>
      </c>
      <c r="M64" s="287">
        <f>+Tabla1[[#This Row],[Precio Unitario]]*Tabla1[[#This Row],[Cantidad de Insumos]]</f>
        <v>100</v>
      </c>
      <c r="N64" s="415" t="s">
        <v>1427</v>
      </c>
      <c r="O64" s="284"/>
      <c r="P64" s="239"/>
      <c r="Q64" s="239"/>
      <c r="AR64" s="48"/>
    </row>
    <row r="65" spans="2:44" ht="12.75" x14ac:dyDescent="0.2">
      <c r="B65" s="254" t="e">
        <f>IF(Tabla1[[#This Row],[Código_Actividad]]="","",CONCATENATE(Tabla1[[#This Row],[POA]],".",Tabla1[[#This Row],[SRS]],".",Tabla1[[#This Row],[AREA]],".",Tabla1[[#This Row],[TIPO]]))</f>
        <v>#REF!</v>
      </c>
      <c r="C65" s="254" t="e">
        <f>IF(Tabla1[[#This Row],[Código_Actividad]]="","",'[3]Formulario PPGR1'!#REF!)</f>
        <v>#REF!</v>
      </c>
      <c r="D65" s="254" t="e">
        <f>IF(Tabla1[[#This Row],[Código_Actividad]]="","",'[3]Formulario PPGR1'!#REF!)</f>
        <v>#REF!</v>
      </c>
      <c r="E65" s="254" t="e">
        <f>IF(Tabla1[[#This Row],[Código_Actividad]]="","",'[3]Formulario PPGR1'!#REF!)</f>
        <v>#REF!</v>
      </c>
      <c r="F65" s="254" t="e">
        <f>IF(Tabla1[[#This Row],[Código_Actividad]]="","",'[3]Formulario PPGR1'!#REF!)</f>
        <v>#REF!</v>
      </c>
      <c r="G65" s="269" t="s">
        <v>1221</v>
      </c>
      <c r="H65" s="269" t="s">
        <v>1132</v>
      </c>
      <c r="I65" s="276"/>
      <c r="J65" s="250" t="s">
        <v>1442</v>
      </c>
      <c r="K65" s="249">
        <v>20</v>
      </c>
      <c r="L65" s="251">
        <v>0.47</v>
      </c>
      <c r="M65" s="252">
        <f>+Tabla1[[#This Row],[Precio Unitario]]*Tabla1[[#This Row],[Cantidad de Insumos]]</f>
        <v>9.3999999999999986</v>
      </c>
      <c r="N65" s="415" t="s">
        <v>1427</v>
      </c>
      <c r="O65" s="250"/>
      <c r="P65" s="239"/>
      <c r="Q65" s="239"/>
      <c r="AR65" s="48"/>
    </row>
    <row r="66" spans="2:44" ht="12.75" x14ac:dyDescent="0.2">
      <c r="B66" s="254" t="e">
        <f>IF(Tabla1[[#This Row],[Código_Actividad]]="","",CONCATENATE(Tabla1[[#This Row],[POA]],".",Tabla1[[#This Row],[SRS]],".",Tabla1[[#This Row],[AREA]],".",Tabla1[[#This Row],[TIPO]]))</f>
        <v>#REF!</v>
      </c>
      <c r="C66" s="254" t="e">
        <f>IF(Tabla1[[#This Row],[Código_Actividad]]="","",'[3]Formulario PPGR1'!#REF!)</f>
        <v>#REF!</v>
      </c>
      <c r="D66" s="254" t="e">
        <f>IF(Tabla1[[#This Row],[Código_Actividad]]="","",'[3]Formulario PPGR1'!#REF!)</f>
        <v>#REF!</v>
      </c>
      <c r="E66" s="254" t="e">
        <f>IF(Tabla1[[#This Row],[Código_Actividad]]="","",'[3]Formulario PPGR1'!#REF!)</f>
        <v>#REF!</v>
      </c>
      <c r="F66" s="254" t="e">
        <f>IF(Tabla1[[#This Row],[Código_Actividad]]="","",'[3]Formulario PPGR1'!#REF!)</f>
        <v>#REF!</v>
      </c>
      <c r="G66" s="269" t="s">
        <v>1222</v>
      </c>
      <c r="H66" s="250" t="s">
        <v>1425</v>
      </c>
      <c r="I66" s="276"/>
      <c r="J66" s="250" t="s">
        <v>1102</v>
      </c>
      <c r="K66" s="249">
        <v>36</v>
      </c>
      <c r="L66" s="251">
        <v>0.47</v>
      </c>
      <c r="M66" s="252">
        <f>+Tabla1[[#This Row],[Precio Unitario]]*Tabla1[[#This Row],[Cantidad de Insumos]]</f>
        <v>16.919999999999998</v>
      </c>
      <c r="N66" s="415" t="s">
        <v>1427</v>
      </c>
      <c r="O66" s="250"/>
      <c r="P66" s="239"/>
      <c r="Q66" s="239"/>
      <c r="AR66" s="48"/>
    </row>
    <row r="67" spans="2:44" ht="12.75" x14ac:dyDescent="0.2">
      <c r="B67" s="254" t="e">
        <f>IF(Tabla1[[#This Row],[Código_Actividad]]="","",CONCATENATE(Tabla1[[#This Row],[POA]],".",Tabla1[[#This Row],[SRS]],".",Tabla1[[#This Row],[AREA]],".",Tabla1[[#This Row],[TIPO]]))</f>
        <v>#REF!</v>
      </c>
      <c r="C67" s="254" t="e">
        <f>IF(Tabla1[[#This Row],[Código_Actividad]]="","",'[3]Formulario PPGR1'!#REF!)</f>
        <v>#REF!</v>
      </c>
      <c r="D67" s="254" t="e">
        <f>IF(Tabla1[[#This Row],[Código_Actividad]]="","",'[3]Formulario PPGR1'!#REF!)</f>
        <v>#REF!</v>
      </c>
      <c r="E67" s="254" t="e">
        <f>IF(Tabla1[[#This Row],[Código_Actividad]]="","",'[3]Formulario PPGR1'!#REF!)</f>
        <v>#REF!</v>
      </c>
      <c r="F67" s="254" t="e">
        <f>IF(Tabla1[[#This Row],[Código_Actividad]]="","",'[3]Formulario PPGR1'!#REF!)</f>
        <v>#REF!</v>
      </c>
      <c r="G67" s="269" t="s">
        <v>1377</v>
      </c>
      <c r="H67" s="250" t="s">
        <v>1425</v>
      </c>
      <c r="I67" s="276"/>
      <c r="J67" s="250" t="s">
        <v>1442</v>
      </c>
      <c r="K67" s="249">
        <v>20</v>
      </c>
      <c r="L67" s="251">
        <v>0.47</v>
      </c>
      <c r="M67" s="252">
        <f>+Tabla1[[#This Row],[Precio Unitario]]*Tabla1[[#This Row],[Cantidad de Insumos]]</f>
        <v>9.3999999999999986</v>
      </c>
      <c r="N67" s="415" t="s">
        <v>1427</v>
      </c>
      <c r="O67" s="250"/>
      <c r="P67" s="239"/>
      <c r="Q67" s="239"/>
      <c r="AR67" s="48"/>
    </row>
    <row r="68" spans="2:44" ht="12.75" x14ac:dyDescent="0.2">
      <c r="B68" s="254" t="e">
        <f>IF(Tabla1[[#This Row],[Código_Actividad]]="","",CONCATENATE(Tabla1[[#This Row],[POA]],".",Tabla1[[#This Row],[SRS]],".",Tabla1[[#This Row],[AREA]],".",Tabla1[[#This Row],[TIPO]]))</f>
        <v>#REF!</v>
      </c>
      <c r="C68" s="254" t="e">
        <f>IF(Tabla1[[#This Row],[Código_Actividad]]="","",'[3]Formulario PPGR1'!#REF!)</f>
        <v>#REF!</v>
      </c>
      <c r="D68" s="254" t="e">
        <f>IF(Tabla1[[#This Row],[Código_Actividad]]="","",'[3]Formulario PPGR1'!#REF!)</f>
        <v>#REF!</v>
      </c>
      <c r="E68" s="254" t="e">
        <f>IF(Tabla1[[#This Row],[Código_Actividad]]="","",'[3]Formulario PPGR1'!#REF!)</f>
        <v>#REF!</v>
      </c>
      <c r="F68" s="254" t="e">
        <f>IF(Tabla1[[#This Row],[Código_Actividad]]="","",'[3]Formulario PPGR1'!#REF!)</f>
        <v>#REF!</v>
      </c>
      <c r="G68" s="269" t="s">
        <v>1379</v>
      </c>
      <c r="H68" s="250" t="s">
        <v>1425</v>
      </c>
      <c r="I68" s="276"/>
      <c r="J68" s="250" t="s">
        <v>1442</v>
      </c>
      <c r="K68" s="249">
        <v>9</v>
      </c>
      <c r="L68" s="251">
        <v>0.47</v>
      </c>
      <c r="M68" s="252">
        <f>+Tabla1[[#This Row],[Precio Unitario]]*Tabla1[[#This Row],[Cantidad de Insumos]]</f>
        <v>4.2299999999999995</v>
      </c>
      <c r="N68" s="415" t="s">
        <v>1427</v>
      </c>
      <c r="O68" s="250"/>
      <c r="P68" s="239"/>
      <c r="Q68" s="239"/>
      <c r="AR68" s="48"/>
    </row>
    <row r="69" spans="2:44" ht="12.75" x14ac:dyDescent="0.2">
      <c r="B69" s="254" t="e">
        <f>IF(Tabla1[[#This Row],[Código_Actividad]]="","",CONCATENATE(Tabla1[[#This Row],[POA]],".",Tabla1[[#This Row],[SRS]],".",Tabla1[[#This Row],[AREA]],".",Tabla1[[#This Row],[TIPO]]))</f>
        <v>#REF!</v>
      </c>
      <c r="C69" s="254" t="e">
        <f>IF(Tabla1[[#This Row],[Código_Actividad]]="","",'[3]Formulario PPGR1'!#REF!)</f>
        <v>#REF!</v>
      </c>
      <c r="D69" s="254" t="e">
        <f>IF(Tabla1[[#This Row],[Código_Actividad]]="","",'[3]Formulario PPGR1'!#REF!)</f>
        <v>#REF!</v>
      </c>
      <c r="E69" s="254" t="e">
        <f>IF(Tabla1[[#This Row],[Código_Actividad]]="","",'[3]Formulario PPGR1'!#REF!)</f>
        <v>#REF!</v>
      </c>
      <c r="F69" s="254" t="e">
        <f>IF(Tabla1[[#This Row],[Código_Actividad]]="","",'[3]Formulario PPGR1'!#REF!)</f>
        <v>#REF!</v>
      </c>
      <c r="G69" s="269" t="s">
        <v>1389</v>
      </c>
      <c r="H69" s="250" t="s">
        <v>1425</v>
      </c>
      <c r="I69" s="276"/>
      <c r="J69" s="250" t="s">
        <v>1442</v>
      </c>
      <c r="K69" s="249">
        <v>5</v>
      </c>
      <c r="L69" s="251">
        <v>0.47</v>
      </c>
      <c r="M69" s="252">
        <f>+Tabla1[[#This Row],[Precio Unitario]]*Tabla1[[#This Row],[Cantidad de Insumos]]</f>
        <v>2.3499999999999996</v>
      </c>
      <c r="N69" s="415" t="s">
        <v>1427</v>
      </c>
      <c r="O69" s="250"/>
      <c r="P69" s="239"/>
      <c r="Q69" s="239"/>
      <c r="AR69" s="48"/>
    </row>
    <row r="70" spans="2:44" ht="12.75" x14ac:dyDescent="0.2">
      <c r="B70" s="254" t="e">
        <f>IF(Tabla1[[#This Row],[Código_Actividad]]="","",CONCATENATE(Tabla1[[#This Row],[POA]],".",Tabla1[[#This Row],[SRS]],".",Tabla1[[#This Row],[AREA]],".",Tabla1[[#This Row],[TIPO]]))</f>
        <v>#REF!</v>
      </c>
      <c r="C70" s="254" t="e">
        <f>IF(Tabla1[[#This Row],[Código_Actividad]]="","",'[3]Formulario PPGR1'!#REF!)</f>
        <v>#REF!</v>
      </c>
      <c r="D70" s="254" t="e">
        <f>IF(Tabla1[[#This Row],[Código_Actividad]]="","",'[3]Formulario PPGR1'!#REF!)</f>
        <v>#REF!</v>
      </c>
      <c r="E70" s="254" t="e">
        <f>IF(Tabla1[[#This Row],[Código_Actividad]]="","",'[3]Formulario PPGR1'!#REF!)</f>
        <v>#REF!</v>
      </c>
      <c r="F70" s="254" t="e">
        <f>IF(Tabla1[[#This Row],[Código_Actividad]]="","",'[3]Formulario PPGR1'!#REF!)</f>
        <v>#REF!</v>
      </c>
      <c r="G70" s="273" t="s">
        <v>1392</v>
      </c>
      <c r="H70" s="269" t="s">
        <v>1425</v>
      </c>
      <c r="I70" s="276"/>
      <c r="J70" s="250" t="s">
        <v>1102</v>
      </c>
      <c r="K70" s="249">
        <v>5</v>
      </c>
      <c r="L70" s="251">
        <v>0.47</v>
      </c>
      <c r="M70" s="252">
        <f>+Tabla1[[#This Row],[Precio Unitario]]*Tabla1[[#This Row],[Cantidad de Insumos]]</f>
        <v>2.3499999999999996</v>
      </c>
      <c r="N70" s="415" t="s">
        <v>1427</v>
      </c>
      <c r="O70" s="250"/>
      <c r="P70" s="239"/>
      <c r="Q70" s="239"/>
      <c r="AR70" s="48"/>
    </row>
    <row r="71" spans="2:44" ht="12.75" x14ac:dyDescent="0.2">
      <c r="B71" s="282" t="e">
        <f>IF(Tabla1[[#This Row],[Código_Actividad]]="","",CONCATENATE(Tabla1[[#This Row],[POA]],".",Tabla1[[#This Row],[SRS]],".",Tabla1[[#This Row],[AREA]],".",Tabla1[[#This Row],[TIPO]]))</f>
        <v>#REF!</v>
      </c>
      <c r="C71" s="282" t="e">
        <f>IF(Tabla1[[#This Row],[Código_Actividad]]="","",'[3]Formulario PPGR1'!#REF!)</f>
        <v>#REF!</v>
      </c>
      <c r="D71" s="282" t="e">
        <f>IF(Tabla1[[#This Row],[Código_Actividad]]="","",'[3]Formulario PPGR1'!#REF!)</f>
        <v>#REF!</v>
      </c>
      <c r="E71" s="282" t="e">
        <f>IF(Tabla1[[#This Row],[Código_Actividad]]="","",'[3]Formulario PPGR1'!#REF!)</f>
        <v>#REF!</v>
      </c>
      <c r="F71" s="282" t="e">
        <f>IF(Tabla1[[#This Row],[Código_Actividad]]="","",'[3]Formulario PPGR1'!#REF!)</f>
        <v>#REF!</v>
      </c>
      <c r="G71" s="269" t="s">
        <v>1406</v>
      </c>
      <c r="H71" s="269" t="s">
        <v>1435</v>
      </c>
      <c r="I71" s="285"/>
      <c r="J71" s="250" t="s">
        <v>1102</v>
      </c>
      <c r="K71" s="249">
        <v>2</v>
      </c>
      <c r="L71" s="251">
        <v>389.83</v>
      </c>
      <c r="M71" s="287">
        <f>+Tabla1[[#This Row],[Precio Unitario]]*Tabla1[[#This Row],[Cantidad de Insumos]]</f>
        <v>779.66</v>
      </c>
      <c r="N71" s="415" t="s">
        <v>1427</v>
      </c>
      <c r="O71" s="284"/>
      <c r="P71" s="239"/>
      <c r="Q71" s="239"/>
      <c r="AR71" s="48"/>
    </row>
    <row r="72" spans="2:44" ht="12.75" x14ac:dyDescent="0.2">
      <c r="B72" s="282" t="str">
        <f>IF(Tabla1[[#This Row],[Código_Actividad]]="","",CONCATENATE(Tabla1[[#This Row],[POA]],".",Tabla1[[#This Row],[SRS]],".",Tabla1[[#This Row],[AREA]],".",Tabla1[[#This Row],[TIPO]]))</f>
        <v/>
      </c>
      <c r="C72" s="282" t="str">
        <f>IF(Tabla1[[#This Row],[Código_Actividad]]="","",'[3]Formulario PPGR1'!#REF!)</f>
        <v/>
      </c>
      <c r="D72" s="282" t="str">
        <f>IF(Tabla1[[#This Row],[Código_Actividad]]="","",'[3]Formulario PPGR1'!#REF!)</f>
        <v/>
      </c>
      <c r="E72" s="282" t="str">
        <f>IF(Tabla1[[#This Row],[Código_Actividad]]="","",'[3]Formulario PPGR1'!#REF!)</f>
        <v/>
      </c>
      <c r="F72" s="282" t="str">
        <f>IF(Tabla1[[#This Row],[Código_Actividad]]="","",'[3]Formulario PPGR1'!#REF!)</f>
        <v/>
      </c>
      <c r="G72" s="283"/>
      <c r="H72" s="250" t="s">
        <v>1436</v>
      </c>
      <c r="I72" s="285"/>
      <c r="J72" s="250" t="s">
        <v>1102</v>
      </c>
      <c r="K72" s="249">
        <v>60</v>
      </c>
      <c r="L72" s="252">
        <v>2</v>
      </c>
      <c r="M72" s="287">
        <f>+Tabla1[[#This Row],[Precio Unitario]]*Tabla1[[#This Row],[Cantidad de Insumos]]</f>
        <v>120</v>
      </c>
      <c r="N72" s="415" t="s">
        <v>1427</v>
      </c>
      <c r="O72" s="284"/>
      <c r="P72" s="239"/>
      <c r="Q72" s="239"/>
      <c r="AR72" s="48"/>
    </row>
    <row r="73" spans="2:44" ht="12.75" x14ac:dyDescent="0.2">
      <c r="B73" s="282" t="str">
        <f>IF(Tabla1[[#This Row],[Código_Actividad]]="","",CONCATENATE(Tabla1[[#This Row],[POA]],".",Tabla1[[#This Row],[SRS]],".",Tabla1[[#This Row],[AREA]],".",Tabla1[[#This Row],[TIPO]]))</f>
        <v/>
      </c>
      <c r="C73" s="282" t="str">
        <f>IF(Tabla1[[#This Row],[Código_Actividad]]="","",'[3]Formulario PPGR1'!#REF!)</f>
        <v/>
      </c>
      <c r="D73" s="282" t="str">
        <f>IF(Tabla1[[#This Row],[Código_Actividad]]="","",'[3]Formulario PPGR1'!#REF!)</f>
        <v/>
      </c>
      <c r="E73" s="282" t="str">
        <f>IF(Tabla1[[#This Row],[Código_Actividad]]="","",'[3]Formulario PPGR1'!#REF!)</f>
        <v/>
      </c>
      <c r="F73" s="282" t="str">
        <f>IF(Tabla1[[#This Row],[Código_Actividad]]="","",'[3]Formulario PPGR1'!#REF!)</f>
        <v/>
      </c>
      <c r="G73" s="283"/>
      <c r="H73" s="250" t="s">
        <v>1425</v>
      </c>
      <c r="I73" s="285"/>
      <c r="J73" s="281" t="s">
        <v>1102</v>
      </c>
      <c r="K73" s="249">
        <v>600</v>
      </c>
      <c r="L73" s="252">
        <v>0.47</v>
      </c>
      <c r="M73" s="287">
        <f>+Tabla1[[#This Row],[Precio Unitario]]*Tabla1[[#This Row],[Cantidad de Insumos]]</f>
        <v>282</v>
      </c>
      <c r="N73" s="415" t="s">
        <v>1427</v>
      </c>
      <c r="O73" s="284"/>
      <c r="P73" s="239"/>
      <c r="Q73" s="239"/>
      <c r="AR73" s="48"/>
    </row>
    <row r="74" spans="2:44" ht="12.75" x14ac:dyDescent="0.2">
      <c r="B74" s="282" t="str">
        <f>IF(Tabla1[[#This Row],[Código_Actividad]]="","",CONCATENATE(Tabla1[[#This Row],[POA]],".",Tabla1[[#This Row],[SRS]],".",Tabla1[[#This Row],[AREA]],".",Tabla1[[#This Row],[TIPO]]))</f>
        <v/>
      </c>
      <c r="C74" s="282" t="str">
        <f>IF(Tabla1[[#This Row],[Código_Actividad]]="","",'[3]Formulario PPGR1'!#REF!)</f>
        <v/>
      </c>
      <c r="D74" s="282" t="str">
        <f>IF(Tabla1[[#This Row],[Código_Actividad]]="","",'[3]Formulario PPGR1'!#REF!)</f>
        <v/>
      </c>
      <c r="E74" s="282" t="str">
        <f>IF(Tabla1[[#This Row],[Código_Actividad]]="","",'[3]Formulario PPGR1'!#REF!)</f>
        <v/>
      </c>
      <c r="F74" s="282" t="str">
        <f>IF(Tabla1[[#This Row],[Código_Actividad]]="","",'[3]Formulario PPGR1'!#REF!)</f>
        <v/>
      </c>
      <c r="G74" s="283"/>
      <c r="H74" s="250" t="s">
        <v>1437</v>
      </c>
      <c r="I74" s="285"/>
      <c r="J74" s="281" t="s">
        <v>1102</v>
      </c>
      <c r="K74" s="249">
        <v>2</v>
      </c>
      <c r="L74" s="252">
        <v>10</v>
      </c>
      <c r="M74" s="287">
        <f>+Tabla1[[#This Row],[Precio Unitario]]*Tabla1[[#This Row],[Cantidad de Insumos]]</f>
        <v>20</v>
      </c>
      <c r="N74" s="415" t="s">
        <v>1427</v>
      </c>
      <c r="O74" s="284"/>
      <c r="P74" s="239"/>
      <c r="Q74" s="239"/>
      <c r="AR74" s="48"/>
    </row>
    <row r="75" spans="2:44" ht="12.75" x14ac:dyDescent="0.2">
      <c r="B75" s="254" t="e">
        <f>IF(Tabla1[[#This Row],[Código_Actividad]]="","",CONCATENATE(Tabla1[[#This Row],[POA]],".",Tabla1[[#This Row],[SRS]],".",Tabla1[[#This Row],[AREA]],".",Tabla1[[#This Row],[TIPO]]))</f>
        <v>#REF!</v>
      </c>
      <c r="C75" s="254" t="e">
        <f>IF(Tabla1[[#This Row],[Código_Actividad]]="","",'[3]Formulario PPGR1'!#REF!)</f>
        <v>#REF!</v>
      </c>
      <c r="D75" s="254" t="e">
        <f>IF(Tabla1[[#This Row],[Código_Actividad]]="","",'[3]Formulario PPGR1'!#REF!)</f>
        <v>#REF!</v>
      </c>
      <c r="E75" s="254" t="e">
        <f>IF(Tabla1[[#This Row],[Código_Actividad]]="","",'[3]Formulario PPGR1'!#REF!)</f>
        <v>#REF!</v>
      </c>
      <c r="F75" s="254" t="e">
        <f>IF(Tabla1[[#This Row],[Código_Actividad]]="","",'[3]Formulario PPGR1'!#REF!)</f>
        <v>#REF!</v>
      </c>
      <c r="G75" s="269" t="s">
        <v>1440</v>
      </c>
      <c r="H75" s="250" t="s">
        <v>1438</v>
      </c>
      <c r="I75" s="276"/>
      <c r="J75" s="281" t="s">
        <v>1102</v>
      </c>
      <c r="K75" s="249">
        <v>6</v>
      </c>
      <c r="L75" s="252">
        <v>10</v>
      </c>
      <c r="M75" s="252">
        <f>+Tabla1[[#This Row],[Precio Unitario]]*Tabla1[[#This Row],[Cantidad de Insumos]]</f>
        <v>60</v>
      </c>
      <c r="N75" s="415" t="s">
        <v>1427</v>
      </c>
      <c r="O75" s="250"/>
      <c r="P75" s="239"/>
      <c r="Q75" s="239"/>
      <c r="AR75" s="48"/>
    </row>
    <row r="76" spans="2:44" ht="12.75" x14ac:dyDescent="0.2">
      <c r="B76" s="254" t="e">
        <f>IF(Tabla1[[#This Row],[Código_Actividad]]="","",CONCATENATE(Tabla1[[#This Row],[POA]],".",Tabla1[[#This Row],[SRS]],".",Tabla1[[#This Row],[AREA]],".",Tabla1[[#This Row],[TIPO]]))</f>
        <v>#REF!</v>
      </c>
      <c r="C76" s="254" t="e">
        <f>IF(Tabla1[[#This Row],[Código_Actividad]]="","",'[3]Formulario PPGR1'!#REF!)</f>
        <v>#REF!</v>
      </c>
      <c r="D76" s="254" t="e">
        <f>IF(Tabla1[[#This Row],[Código_Actividad]]="","",'[3]Formulario PPGR1'!#REF!)</f>
        <v>#REF!</v>
      </c>
      <c r="E76" s="254" t="e">
        <f>IF(Tabla1[[#This Row],[Código_Actividad]]="","",'[3]Formulario PPGR1'!#REF!)</f>
        <v>#REF!</v>
      </c>
      <c r="F76" s="254" t="e">
        <f>IF(Tabla1[[#This Row],[Código_Actividad]]="","",'[3]Formulario PPGR1'!#REF!)</f>
        <v>#REF!</v>
      </c>
      <c r="G76" s="269" t="s">
        <v>1407</v>
      </c>
      <c r="H76" s="269" t="s">
        <v>1425</v>
      </c>
      <c r="I76" s="276"/>
      <c r="J76" s="250" t="s">
        <v>1102</v>
      </c>
      <c r="K76" s="249">
        <v>20</v>
      </c>
      <c r="L76" s="251">
        <v>4.7E-2</v>
      </c>
      <c r="M76" s="252">
        <f>+Tabla1[[#This Row],[Precio Unitario]]*Tabla1[[#This Row],[Cantidad de Insumos]]</f>
        <v>0.94</v>
      </c>
      <c r="N76" s="415" t="s">
        <v>1427</v>
      </c>
      <c r="O76" s="250"/>
      <c r="P76" s="239"/>
      <c r="Q76" s="239"/>
      <c r="AR76" s="48"/>
    </row>
    <row r="77" spans="2:44" ht="12.75" x14ac:dyDescent="0.2">
      <c r="B77" s="254" t="e">
        <f>IF(Tabla1[[#This Row],[Código_Actividad]]="","",CONCATENATE(Tabla1[[#This Row],[POA]],".",Tabla1[[#This Row],[SRS]],".",Tabla1[[#This Row],[AREA]],".",Tabla1[[#This Row],[TIPO]]))</f>
        <v>#REF!</v>
      </c>
      <c r="C77" s="254" t="e">
        <f>IF(Tabla1[[#This Row],[Código_Actividad]]="","",'[3]Formulario PPGR1'!#REF!)</f>
        <v>#REF!</v>
      </c>
      <c r="D77" s="254" t="e">
        <f>IF(Tabla1[[#This Row],[Código_Actividad]]="","",'[3]Formulario PPGR1'!#REF!)</f>
        <v>#REF!</v>
      </c>
      <c r="E77" s="254" t="e">
        <f>IF(Tabla1[[#This Row],[Código_Actividad]]="","",'[3]Formulario PPGR1'!#REF!)</f>
        <v>#REF!</v>
      </c>
      <c r="F77" s="254" t="e">
        <f>IF(Tabla1[[#This Row],[Código_Actividad]]="","",'[3]Formulario PPGR1'!#REF!)</f>
        <v>#REF!</v>
      </c>
      <c r="G77" s="269" t="s">
        <v>1408</v>
      </c>
      <c r="H77" s="250" t="s">
        <v>1425</v>
      </c>
      <c r="I77" s="276"/>
      <c r="J77" s="250" t="s">
        <v>1102</v>
      </c>
      <c r="K77" s="249">
        <v>12</v>
      </c>
      <c r="L77" s="251">
        <v>0.47</v>
      </c>
      <c r="M77" s="252">
        <f>+Tabla1[[#This Row],[Precio Unitario]]*Tabla1[[#This Row],[Cantidad de Insumos]]</f>
        <v>5.64</v>
      </c>
      <c r="N77" s="415" t="s">
        <v>1427</v>
      </c>
      <c r="O77" s="250"/>
      <c r="P77" s="239"/>
      <c r="Q77" s="239"/>
      <c r="AR77" s="48"/>
    </row>
    <row r="78" spans="2:44" ht="12.75" x14ac:dyDescent="0.2">
      <c r="B78" s="254" t="e">
        <f>IF(Tabla1[[#This Row],[Código_Actividad]]="","",CONCATENATE(Tabla1[[#This Row],[POA]],".",Tabla1[[#This Row],[SRS]],".",Tabla1[[#This Row],[AREA]],".",Tabla1[[#This Row],[TIPO]]))</f>
        <v>#REF!</v>
      </c>
      <c r="C78" s="254" t="e">
        <f>IF(Tabla1[[#This Row],[Código_Actividad]]="","",'[3]Formulario PPGR1'!#REF!)</f>
        <v>#REF!</v>
      </c>
      <c r="D78" s="254" t="e">
        <f>IF(Tabla1[[#This Row],[Código_Actividad]]="","",'[3]Formulario PPGR1'!#REF!)</f>
        <v>#REF!</v>
      </c>
      <c r="E78" s="254" t="e">
        <f>IF(Tabla1[[#This Row],[Código_Actividad]]="","",'[3]Formulario PPGR1'!#REF!)</f>
        <v>#REF!</v>
      </c>
      <c r="F78" s="254" t="e">
        <f>IF(Tabla1[[#This Row],[Código_Actividad]]="","",'[3]Formulario PPGR1'!#REF!)</f>
        <v>#REF!</v>
      </c>
      <c r="G78" s="269" t="s">
        <v>1409</v>
      </c>
      <c r="H78" s="250" t="s">
        <v>1425</v>
      </c>
      <c r="I78" s="276"/>
      <c r="J78" s="250" t="s">
        <v>1102</v>
      </c>
      <c r="K78" s="249">
        <v>12</v>
      </c>
      <c r="L78" s="251">
        <v>0.47</v>
      </c>
      <c r="M78" s="252">
        <f>+Tabla1[[#This Row],[Precio Unitario]]*Tabla1[[#This Row],[Cantidad de Insumos]]</f>
        <v>5.64</v>
      </c>
      <c r="N78" s="415" t="s">
        <v>1427</v>
      </c>
      <c r="O78" s="250"/>
      <c r="P78" s="239"/>
      <c r="Q78" s="239"/>
      <c r="AR78" s="48"/>
    </row>
    <row r="79" spans="2:44" ht="12.75" x14ac:dyDescent="0.2">
      <c r="B79" s="254" t="e">
        <f>IF(Tabla1[[#This Row],[Código_Actividad]]="","",CONCATENATE(Tabla1[[#This Row],[POA]],".",Tabla1[[#This Row],[SRS]],".",Tabla1[[#This Row],[AREA]],".",Tabla1[[#This Row],[TIPO]]))</f>
        <v>#REF!</v>
      </c>
      <c r="C79" s="254" t="e">
        <f>IF(Tabla1[[#This Row],[Código_Actividad]]="","",'[3]Formulario PPGR1'!#REF!)</f>
        <v>#REF!</v>
      </c>
      <c r="D79" s="254" t="e">
        <f>IF(Tabla1[[#This Row],[Código_Actividad]]="","",'[3]Formulario PPGR1'!#REF!)</f>
        <v>#REF!</v>
      </c>
      <c r="E79" s="254" t="e">
        <f>IF(Tabla1[[#This Row],[Código_Actividad]]="","",'[3]Formulario PPGR1'!#REF!)</f>
        <v>#REF!</v>
      </c>
      <c r="F79" s="254" t="e">
        <f>IF(Tabla1[[#This Row],[Código_Actividad]]="","",'[3]Formulario PPGR1'!#REF!)</f>
        <v>#REF!</v>
      </c>
      <c r="G79" s="268" t="s">
        <v>1411</v>
      </c>
      <c r="H79" s="269" t="s">
        <v>1441</v>
      </c>
      <c r="I79" s="276"/>
      <c r="J79" s="250" t="s">
        <v>1102</v>
      </c>
      <c r="K79" s="249">
        <v>8</v>
      </c>
      <c r="L79" s="251">
        <v>0.47</v>
      </c>
      <c r="M79" s="252">
        <f>+Tabla1[[#This Row],[Precio Unitario]]*Tabla1[[#This Row],[Cantidad de Insumos]]</f>
        <v>3.76</v>
      </c>
      <c r="N79" s="415" t="s">
        <v>1427</v>
      </c>
      <c r="O79" s="250"/>
      <c r="P79" s="239"/>
      <c r="Q79" s="239"/>
      <c r="AR79" s="48"/>
    </row>
    <row r="80" spans="2:44" ht="12.75" x14ac:dyDescent="0.2">
      <c r="B80" s="254" t="e">
        <f>IF(Tabla1[[#This Row],[Código_Actividad]]="","",CONCATENATE(Tabla1[[#This Row],[POA]],".",Tabla1[[#This Row],[SRS]],".",Tabla1[[#This Row],[AREA]],".",Tabla1[[#This Row],[TIPO]]))</f>
        <v>#REF!</v>
      </c>
      <c r="C80" s="254" t="e">
        <f>IF(Tabla1[[#This Row],[Código_Actividad]]="","",'[3]Formulario PPGR1'!#REF!)</f>
        <v>#REF!</v>
      </c>
      <c r="D80" s="254" t="e">
        <f>IF(Tabla1[[#This Row],[Código_Actividad]]="","",'[3]Formulario PPGR1'!#REF!)</f>
        <v>#REF!</v>
      </c>
      <c r="E80" s="254" t="e">
        <f>IF(Tabla1[[#This Row],[Código_Actividad]]="","",'[3]Formulario PPGR1'!#REF!)</f>
        <v>#REF!</v>
      </c>
      <c r="F80" s="254" t="e">
        <f>IF(Tabla1[[#This Row],[Código_Actividad]]="","",'[3]Formulario PPGR1'!#REF!)</f>
        <v>#REF!</v>
      </c>
      <c r="G80" s="268" t="s">
        <v>1412</v>
      </c>
      <c r="H80" s="269" t="s">
        <v>1394</v>
      </c>
      <c r="I80" s="276"/>
      <c r="J80" s="250" t="s">
        <v>1102</v>
      </c>
      <c r="K80" s="249">
        <v>12</v>
      </c>
      <c r="L80" s="251">
        <v>0.47</v>
      </c>
      <c r="M80" s="252">
        <f>+Tabla1[[#This Row],[Precio Unitario]]*Tabla1[[#This Row],[Cantidad de Insumos]]</f>
        <v>5.64</v>
      </c>
      <c r="N80" s="415" t="s">
        <v>1427</v>
      </c>
      <c r="O80" s="250"/>
      <c r="P80" s="239"/>
      <c r="Q80" s="239"/>
      <c r="AR80" s="48"/>
    </row>
    <row r="81" spans="2:44" ht="12.75" x14ac:dyDescent="0.2">
      <c r="B81" s="282" t="str">
        <f>IF(Tabla1[[#This Row],[Código_Actividad]]="","",CONCATENATE(Tabla1[[#This Row],[POA]],".",Tabla1[[#This Row],[SRS]],".",Tabla1[[#This Row],[AREA]],".",Tabla1[[#This Row],[TIPO]]))</f>
        <v/>
      </c>
      <c r="C81" s="282" t="str">
        <f>IF(Tabla1[[#This Row],[Código_Actividad]]="","",'[3]Formulario PPGR1'!#REF!)</f>
        <v/>
      </c>
      <c r="D81" s="282" t="str">
        <f>IF(Tabla1[[#This Row],[Código_Actividad]]="","",'[3]Formulario PPGR1'!#REF!)</f>
        <v/>
      </c>
      <c r="E81" s="282" t="str">
        <f>IF(Tabla1[[#This Row],[Código_Actividad]]="","",'[3]Formulario PPGR1'!#REF!)</f>
        <v/>
      </c>
      <c r="F81" s="282" t="str">
        <f>IF(Tabla1[[#This Row],[Código_Actividad]]="","",'[3]Formulario PPGR1'!#REF!)</f>
        <v/>
      </c>
      <c r="G81" s="283"/>
      <c r="H81" s="284" t="s">
        <v>1437</v>
      </c>
      <c r="I81" s="285"/>
      <c r="J81" s="286" t="s">
        <v>1102</v>
      </c>
      <c r="K81" s="283">
        <v>6</v>
      </c>
      <c r="L81" s="287">
        <v>10</v>
      </c>
      <c r="M81" s="287">
        <f>+Tabla1[[#This Row],[Precio Unitario]]*Tabla1[[#This Row],[Cantidad de Insumos]]</f>
        <v>60</v>
      </c>
      <c r="N81" s="415" t="s">
        <v>1427</v>
      </c>
      <c r="O81" s="284"/>
      <c r="P81" s="239"/>
      <c r="Q81" s="239"/>
      <c r="AR81" s="48"/>
    </row>
    <row r="82" spans="2:44" ht="12.75" x14ac:dyDescent="0.2">
      <c r="B82" s="254" t="e">
        <f>IF(Tabla1[[#This Row],[Código_Actividad]]="","",CONCATENATE(Tabla1[[#This Row],[POA]],".",Tabla1[[#This Row],[SRS]],".",Tabla1[[#This Row],[AREA]],".",Tabla1[[#This Row],[TIPO]]))</f>
        <v>#REF!</v>
      </c>
      <c r="C82" s="254" t="e">
        <f>IF(Tabla1[[#This Row],[Código_Actividad]]="","",'[3]Formulario PPGR1'!#REF!)</f>
        <v>#REF!</v>
      </c>
      <c r="D82" s="254" t="e">
        <f>IF(Tabla1[[#This Row],[Código_Actividad]]="","",'[3]Formulario PPGR1'!#REF!)</f>
        <v>#REF!</v>
      </c>
      <c r="E82" s="254" t="e">
        <f>IF(Tabla1[[#This Row],[Código_Actividad]]="","",'[3]Formulario PPGR1'!#REF!)</f>
        <v>#REF!</v>
      </c>
      <c r="F82" s="254" t="e">
        <f>IF(Tabla1[[#This Row],[Código_Actividad]]="","",'[3]Formulario PPGR1'!#REF!)</f>
        <v>#REF!</v>
      </c>
      <c r="G82" s="272" t="s">
        <v>1413</v>
      </c>
      <c r="H82" s="250" t="s">
        <v>1425</v>
      </c>
      <c r="I82" s="275"/>
      <c r="J82" s="286" t="s">
        <v>1102</v>
      </c>
      <c r="K82" s="249">
        <v>12</v>
      </c>
      <c r="L82" s="251">
        <v>0.47</v>
      </c>
      <c r="M82" s="252">
        <f>+Tabla1[[#This Row],[Precio Unitario]]*Tabla1[[#This Row],[Cantidad de Insumos]]</f>
        <v>5.64</v>
      </c>
      <c r="N82" s="415" t="s">
        <v>1427</v>
      </c>
      <c r="O82" s="250"/>
      <c r="P82" s="239"/>
      <c r="Q82" s="239"/>
      <c r="AR82" s="48"/>
    </row>
    <row r="83" spans="2:44" ht="12.75" x14ac:dyDescent="0.2">
      <c r="B83" s="254" t="e">
        <f>IF(Tabla1[[#This Row],[Código_Actividad]]="","",CONCATENATE(Tabla1[[#This Row],[POA]],".",Tabla1[[#This Row],[SRS]],".",Tabla1[[#This Row],[AREA]],".",Tabla1[[#This Row],[TIPO]]))</f>
        <v>#REF!</v>
      </c>
      <c r="C83" s="254" t="e">
        <f>IF(Tabla1[[#This Row],[Código_Actividad]]="","",'[3]Formulario PPGR1'!#REF!)</f>
        <v>#REF!</v>
      </c>
      <c r="D83" s="254" t="e">
        <f>IF(Tabla1[[#This Row],[Código_Actividad]]="","",'[3]Formulario PPGR1'!#REF!)</f>
        <v>#REF!</v>
      </c>
      <c r="E83" s="254" t="e">
        <f>IF(Tabla1[[#This Row],[Código_Actividad]]="","",'[3]Formulario PPGR1'!#REF!)</f>
        <v>#REF!</v>
      </c>
      <c r="F83" s="254" t="e">
        <f>IF(Tabla1[[#This Row],[Código_Actividad]]="","",'[3]Formulario PPGR1'!#REF!)</f>
        <v>#REF!</v>
      </c>
      <c r="G83" s="267" t="s">
        <v>1414</v>
      </c>
      <c r="H83" s="250" t="s">
        <v>1425</v>
      </c>
      <c r="I83" s="275"/>
      <c r="J83" s="286" t="s">
        <v>1102</v>
      </c>
      <c r="K83" s="249">
        <v>5</v>
      </c>
      <c r="L83" s="251">
        <v>0.47</v>
      </c>
      <c r="M83" s="252">
        <f>+Tabla1[[#This Row],[Precio Unitario]]*Tabla1[[#This Row],[Cantidad de Insumos]]</f>
        <v>2.3499999999999996</v>
      </c>
      <c r="N83" s="415" t="s">
        <v>1427</v>
      </c>
      <c r="O83" s="250"/>
      <c r="P83" s="239"/>
      <c r="Q83" s="239"/>
      <c r="AR83" s="48"/>
    </row>
    <row r="84" spans="2:44" ht="12.75" x14ac:dyDescent="0.2">
      <c r="B84" s="254" t="e">
        <f>IF(Tabla1[[#This Row],[Código_Actividad]]="","",CONCATENATE(Tabla1[[#This Row],[POA]],".",Tabla1[[#This Row],[SRS]],".",Tabla1[[#This Row],[AREA]],".",Tabla1[[#This Row],[TIPO]]))</f>
        <v>#REF!</v>
      </c>
      <c r="C84" s="254" t="e">
        <f>IF(Tabla1[[#This Row],[Código_Actividad]]="","",'[3]Formulario PPGR1'!#REF!)</f>
        <v>#REF!</v>
      </c>
      <c r="D84" s="254" t="e">
        <f>IF(Tabla1[[#This Row],[Código_Actividad]]="","",'[3]Formulario PPGR1'!#REF!)</f>
        <v>#REF!</v>
      </c>
      <c r="E84" s="254" t="e">
        <f>IF(Tabla1[[#This Row],[Código_Actividad]]="","",'[3]Formulario PPGR1'!#REF!)</f>
        <v>#REF!</v>
      </c>
      <c r="F84" s="254" t="e">
        <f>IF(Tabla1[[#This Row],[Código_Actividad]]="","",'[3]Formulario PPGR1'!#REF!)</f>
        <v>#REF!</v>
      </c>
      <c r="G84" s="274" t="s">
        <v>1415</v>
      </c>
      <c r="H84" s="250" t="s">
        <v>1425</v>
      </c>
      <c r="I84" s="275"/>
      <c r="J84" s="286" t="s">
        <v>1102</v>
      </c>
      <c r="K84" s="249">
        <v>5</v>
      </c>
      <c r="L84" s="251">
        <v>0.47</v>
      </c>
      <c r="M84" s="252">
        <f>+Tabla1[[#This Row],[Precio Unitario]]*Tabla1[[#This Row],[Cantidad de Insumos]]</f>
        <v>2.3499999999999996</v>
      </c>
      <c r="N84" s="415" t="s">
        <v>1427</v>
      </c>
      <c r="O84" s="250"/>
      <c r="P84" s="239"/>
      <c r="Q84" s="239"/>
      <c r="AR84" s="48"/>
    </row>
    <row r="85" spans="2:44" ht="12.75" x14ac:dyDescent="0.2">
      <c r="B85" s="254" t="e">
        <f>IF(Tabla1[[#This Row],[Código_Actividad]]="","",CONCATENATE(Tabla1[[#This Row],[POA]],".",Tabla1[[#This Row],[SRS]],".",Tabla1[[#This Row],[AREA]],".",Tabla1[[#This Row],[TIPO]]))</f>
        <v>#REF!</v>
      </c>
      <c r="C85" s="254" t="e">
        <f>IF(Tabla1[[#This Row],[Código_Actividad]]="","",'[3]Formulario PPGR1'!#REF!)</f>
        <v>#REF!</v>
      </c>
      <c r="D85" s="254" t="e">
        <f>IF(Tabla1[[#This Row],[Código_Actividad]]="","",'[3]Formulario PPGR1'!#REF!)</f>
        <v>#REF!</v>
      </c>
      <c r="E85" s="254" t="e">
        <f>IF(Tabla1[[#This Row],[Código_Actividad]]="","",'[3]Formulario PPGR1'!#REF!)</f>
        <v>#REF!</v>
      </c>
      <c r="F85" s="254" t="e">
        <f>IF(Tabla1[[#This Row],[Código_Actividad]]="","",'[3]Formulario PPGR1'!#REF!)</f>
        <v>#REF!</v>
      </c>
      <c r="G85" s="267" t="s">
        <v>1416</v>
      </c>
      <c r="H85" s="250" t="s">
        <v>1425</v>
      </c>
      <c r="I85" s="275"/>
      <c r="J85" s="286" t="s">
        <v>1102</v>
      </c>
      <c r="K85" s="249">
        <v>15</v>
      </c>
      <c r="L85" s="251">
        <v>0.47</v>
      </c>
      <c r="M85" s="252">
        <f>+Tabla1[[#This Row],[Precio Unitario]]*Tabla1[[#This Row],[Cantidad de Insumos]]</f>
        <v>7.05</v>
      </c>
      <c r="N85" s="415" t="s">
        <v>1427</v>
      </c>
      <c r="O85" s="250"/>
      <c r="P85" s="239"/>
      <c r="Q85" s="239"/>
      <c r="AR85" s="48"/>
    </row>
    <row r="86" spans="2:44" ht="12.75" x14ac:dyDescent="0.2">
      <c r="B86" s="254" t="e">
        <f>IF(Tabla1[[#This Row],[Código_Actividad]]="","",CONCATENATE(Tabla1[[#This Row],[POA]],".",Tabla1[[#This Row],[SRS]],".",Tabla1[[#This Row],[AREA]],".",Tabla1[[#This Row],[TIPO]]))</f>
        <v>#REF!</v>
      </c>
      <c r="C86" s="254" t="e">
        <f>IF(Tabla1[[#This Row],[Código_Actividad]]="","",'[3]Formulario PPGR1'!#REF!)</f>
        <v>#REF!</v>
      </c>
      <c r="D86" s="254" t="e">
        <f>IF(Tabla1[[#This Row],[Código_Actividad]]="","",'[3]Formulario PPGR1'!#REF!)</f>
        <v>#REF!</v>
      </c>
      <c r="E86" s="254" t="e">
        <f>IF(Tabla1[[#This Row],[Código_Actividad]]="","",'[3]Formulario PPGR1'!#REF!)</f>
        <v>#REF!</v>
      </c>
      <c r="F86" s="254" t="e">
        <f>IF(Tabla1[[#This Row],[Código_Actividad]]="","",'[3]Formulario PPGR1'!#REF!)</f>
        <v>#REF!</v>
      </c>
      <c r="G86" s="267" t="s">
        <v>1417</v>
      </c>
      <c r="H86" s="269" t="s">
        <v>1435</v>
      </c>
      <c r="I86" s="285"/>
      <c r="J86" s="250" t="s">
        <v>1102</v>
      </c>
      <c r="K86" s="249">
        <v>1</v>
      </c>
      <c r="L86" s="251">
        <v>389.83</v>
      </c>
      <c r="M86" s="252">
        <f>+Tabla1[[#This Row],[Precio Unitario]]*Tabla1[[#This Row],[Cantidad de Insumos]]</f>
        <v>389.83</v>
      </c>
      <c r="N86" s="415" t="s">
        <v>1427</v>
      </c>
      <c r="O86" s="250"/>
      <c r="P86" s="239"/>
      <c r="Q86" s="239"/>
      <c r="AR86" s="48"/>
    </row>
    <row r="87" spans="2:44" ht="12.75" x14ac:dyDescent="0.2">
      <c r="B87" s="282" t="str">
        <f>IF(Tabla1[[#This Row],[Código_Actividad]]="","",CONCATENATE(Tabla1[[#This Row],[POA]],".",Tabla1[[#This Row],[SRS]],".",Tabla1[[#This Row],[AREA]],".",Tabla1[[#This Row],[TIPO]]))</f>
        <v/>
      </c>
      <c r="C87" s="282" t="str">
        <f>IF(Tabla1[[#This Row],[Código_Actividad]]="","",'[3]Formulario PPGR1'!#REF!)</f>
        <v/>
      </c>
      <c r="D87" s="282" t="str">
        <f>IF(Tabla1[[#This Row],[Código_Actividad]]="","",'[3]Formulario PPGR1'!#REF!)</f>
        <v/>
      </c>
      <c r="E87" s="282" t="str">
        <f>IF(Tabla1[[#This Row],[Código_Actividad]]="","",'[3]Formulario PPGR1'!#REF!)</f>
        <v/>
      </c>
      <c r="F87" s="282" t="str">
        <f>IF(Tabla1[[#This Row],[Código_Actividad]]="","",'[3]Formulario PPGR1'!#REF!)</f>
        <v/>
      </c>
      <c r="G87" s="283"/>
      <c r="H87" s="250" t="s">
        <v>1425</v>
      </c>
      <c r="I87" s="285"/>
      <c r="J87" s="250" t="s">
        <v>1102</v>
      </c>
      <c r="K87" s="249">
        <v>60</v>
      </c>
      <c r="L87" s="252">
        <v>2</v>
      </c>
      <c r="M87" s="287">
        <f>+Tabla1[[#This Row],[Precio Unitario]]*Tabla1[[#This Row],[Cantidad de Insumos]]</f>
        <v>120</v>
      </c>
      <c r="N87" s="415" t="s">
        <v>1427</v>
      </c>
      <c r="O87" s="284"/>
      <c r="P87" s="239"/>
      <c r="Q87" s="239"/>
      <c r="AR87" s="48"/>
    </row>
    <row r="88" spans="2:44" ht="12.75" x14ac:dyDescent="0.2">
      <c r="B88" s="282" t="str">
        <f>IF(Tabla1[[#This Row],[Código_Actividad]]="","",CONCATENATE(Tabla1[[#This Row],[POA]],".",Tabla1[[#This Row],[SRS]],".",Tabla1[[#This Row],[AREA]],".",Tabla1[[#This Row],[TIPO]]))</f>
        <v/>
      </c>
      <c r="C88" s="282" t="str">
        <f>IF(Tabla1[[#This Row],[Código_Actividad]]="","",'[3]Formulario PPGR1'!#REF!)</f>
        <v/>
      </c>
      <c r="D88" s="282" t="str">
        <f>IF(Tabla1[[#This Row],[Código_Actividad]]="","",'[3]Formulario PPGR1'!#REF!)</f>
        <v/>
      </c>
      <c r="E88" s="282" t="str">
        <f>IF(Tabla1[[#This Row],[Código_Actividad]]="","",'[3]Formulario PPGR1'!#REF!)</f>
        <v/>
      </c>
      <c r="F88" s="282" t="str">
        <f>IF(Tabla1[[#This Row],[Código_Actividad]]="","",'[3]Formulario PPGR1'!#REF!)</f>
        <v/>
      </c>
      <c r="G88" s="283"/>
      <c r="H88" s="250" t="s">
        <v>1425</v>
      </c>
      <c r="I88" s="285"/>
      <c r="J88" s="281" t="s">
        <v>1102</v>
      </c>
      <c r="K88" s="249">
        <v>600</v>
      </c>
      <c r="L88" s="252">
        <v>0.47</v>
      </c>
      <c r="M88" s="287">
        <f>+Tabla1[[#This Row],[Precio Unitario]]*Tabla1[[#This Row],[Cantidad de Insumos]]</f>
        <v>282</v>
      </c>
      <c r="N88" s="415" t="s">
        <v>1427</v>
      </c>
      <c r="O88" s="284"/>
      <c r="P88" s="239"/>
      <c r="Q88" s="239"/>
      <c r="AR88" s="48"/>
    </row>
    <row r="89" spans="2:44" ht="12.75" x14ac:dyDescent="0.2">
      <c r="B89" s="282" t="str">
        <f>IF(Tabla1[[#This Row],[Código_Actividad]]="","",CONCATENATE(Tabla1[[#This Row],[POA]],".",Tabla1[[#This Row],[SRS]],".",Tabla1[[#This Row],[AREA]],".",Tabla1[[#This Row],[TIPO]]))</f>
        <v/>
      </c>
      <c r="C89" s="282" t="str">
        <f>IF(Tabla1[[#This Row],[Código_Actividad]]="","",'[3]Formulario PPGR1'!#REF!)</f>
        <v/>
      </c>
      <c r="D89" s="282" t="str">
        <f>IF(Tabla1[[#This Row],[Código_Actividad]]="","",'[3]Formulario PPGR1'!#REF!)</f>
        <v/>
      </c>
      <c r="E89" s="282" t="str">
        <f>IF(Tabla1[[#This Row],[Código_Actividad]]="","",'[3]Formulario PPGR1'!#REF!)</f>
        <v/>
      </c>
      <c r="F89" s="282" t="str">
        <f>IF(Tabla1[[#This Row],[Código_Actividad]]="","",'[3]Formulario PPGR1'!#REF!)</f>
        <v/>
      </c>
      <c r="G89" s="283"/>
      <c r="H89" s="250" t="s">
        <v>1437</v>
      </c>
      <c r="I89" s="285"/>
      <c r="J89" s="281" t="s">
        <v>1102</v>
      </c>
      <c r="K89" s="249">
        <v>2</v>
      </c>
      <c r="L89" s="252">
        <v>10</v>
      </c>
      <c r="M89" s="287">
        <f>+Tabla1[[#This Row],[Precio Unitario]]*Tabla1[[#This Row],[Cantidad de Insumos]]</f>
        <v>20</v>
      </c>
      <c r="N89" s="415" t="s">
        <v>1427</v>
      </c>
      <c r="O89" s="284"/>
      <c r="P89" s="239"/>
      <c r="Q89" s="239"/>
      <c r="AR89" s="48"/>
    </row>
    <row r="90" spans="2:44" ht="12.75" x14ac:dyDescent="0.2">
      <c r="B90" s="282" t="str">
        <f>IF(Tabla1[[#This Row],[Código_Actividad]]="","",CONCATENATE(Tabla1[[#This Row],[POA]],".",Tabla1[[#This Row],[SRS]],".",Tabla1[[#This Row],[AREA]],".",Tabla1[[#This Row],[TIPO]]))</f>
        <v/>
      </c>
      <c r="C90" s="282" t="str">
        <f>IF(Tabla1[[#This Row],[Código_Actividad]]="","",'[3]Formulario PPGR1'!#REF!)</f>
        <v/>
      </c>
      <c r="D90" s="282" t="str">
        <f>IF(Tabla1[[#This Row],[Código_Actividad]]="","",'[3]Formulario PPGR1'!#REF!)</f>
        <v/>
      </c>
      <c r="E90" s="282" t="str">
        <f>IF(Tabla1[[#This Row],[Código_Actividad]]="","",'[3]Formulario PPGR1'!#REF!)</f>
        <v/>
      </c>
      <c r="F90" s="282" t="str">
        <f>IF(Tabla1[[#This Row],[Código_Actividad]]="","",'[3]Formulario PPGR1'!#REF!)</f>
        <v/>
      </c>
      <c r="G90" s="283"/>
      <c r="H90" s="250" t="s">
        <v>1438</v>
      </c>
      <c r="I90" s="276"/>
      <c r="J90" s="281" t="s">
        <v>1102</v>
      </c>
      <c r="K90" s="249">
        <v>2</v>
      </c>
      <c r="L90" s="252">
        <v>10</v>
      </c>
      <c r="M90" s="287">
        <f>+Tabla1[[#This Row],[Precio Unitario]]*Tabla1[[#This Row],[Cantidad de Insumos]]</f>
        <v>20</v>
      </c>
      <c r="N90" s="415" t="s">
        <v>1427</v>
      </c>
      <c r="O90" s="284"/>
      <c r="P90" s="239"/>
      <c r="Q90" s="239"/>
      <c r="AR90" s="48"/>
    </row>
    <row r="91" spans="2:44" ht="12.75" x14ac:dyDescent="0.2">
      <c r="B91" s="254" t="e">
        <f>IF(Tabla1[[#This Row],[Código_Actividad]]="","",CONCATENATE(Tabla1[[#This Row],[POA]],".",Tabla1[[#This Row],[SRS]],".",Tabla1[[#This Row],[AREA]],".",Tabla1[[#This Row],[TIPO]]))</f>
        <v>#REF!</v>
      </c>
      <c r="C91" s="254" t="e">
        <f>IF(Tabla1[[#This Row],[Código_Actividad]]="","",'[3]Formulario PPGR1'!#REF!)</f>
        <v>#REF!</v>
      </c>
      <c r="D91" s="254" t="e">
        <f>IF(Tabla1[[#This Row],[Código_Actividad]]="","",'[3]Formulario PPGR1'!#REF!)</f>
        <v>#REF!</v>
      </c>
      <c r="E91" s="254" t="e">
        <f>IF(Tabla1[[#This Row],[Código_Actividad]]="","",'[3]Formulario PPGR1'!#REF!)</f>
        <v>#REF!</v>
      </c>
      <c r="F91" s="254" t="e">
        <f>IF(Tabla1[[#This Row],[Código_Actividad]]="","",'[3]Formulario PPGR1'!#REF!)</f>
        <v>#REF!</v>
      </c>
      <c r="G91" s="267" t="s">
        <v>1418</v>
      </c>
      <c r="H91" s="266" t="s">
        <v>1441</v>
      </c>
      <c r="I91" s="275"/>
      <c r="J91" s="250" t="s">
        <v>1102</v>
      </c>
      <c r="K91" s="249">
        <v>48</v>
      </c>
      <c r="L91" s="251">
        <v>4.7E-2</v>
      </c>
      <c r="M91" s="252">
        <f>+Tabla1[[#This Row],[Precio Unitario]]*Tabla1[[#This Row],[Cantidad de Insumos]]</f>
        <v>2.2560000000000002</v>
      </c>
      <c r="N91" s="415" t="s">
        <v>1427</v>
      </c>
      <c r="O91" s="250"/>
      <c r="P91" s="239"/>
      <c r="Q91" s="239"/>
      <c r="AR91" s="48"/>
    </row>
    <row r="92" spans="2:44" ht="12.75" x14ac:dyDescent="0.2">
      <c r="B92" s="254" t="e">
        <f>IF(Tabla1[[#This Row],[Código_Actividad]]="","",CONCATENATE(Tabla1[[#This Row],[POA]],".",Tabla1[[#This Row],[SRS]],".",Tabla1[[#This Row],[AREA]],".",Tabla1[[#This Row],[TIPO]]))</f>
        <v>#REF!</v>
      </c>
      <c r="C92" s="254" t="e">
        <f>IF(Tabla1[[#This Row],[Código_Actividad]]="","",'[3]Formulario PPGR1'!#REF!)</f>
        <v>#REF!</v>
      </c>
      <c r="D92" s="254" t="e">
        <f>IF(Tabla1[[#This Row],[Código_Actividad]]="","",'[3]Formulario PPGR1'!#REF!)</f>
        <v>#REF!</v>
      </c>
      <c r="E92" s="254" t="e">
        <f>IF(Tabla1[[#This Row],[Código_Actividad]]="","",'[3]Formulario PPGR1'!#REF!)</f>
        <v>#REF!</v>
      </c>
      <c r="F92" s="254" t="e">
        <f>IF(Tabla1[[#This Row],[Código_Actividad]]="","",'[3]Formulario PPGR1'!#REF!)</f>
        <v>#REF!</v>
      </c>
      <c r="G92" s="267" t="s">
        <v>1420</v>
      </c>
      <c r="H92" s="250" t="s">
        <v>1425</v>
      </c>
      <c r="I92" s="275"/>
      <c r="J92" s="286" t="s">
        <v>1102</v>
      </c>
      <c r="K92" s="249">
        <v>20</v>
      </c>
      <c r="L92" s="251">
        <v>0.47</v>
      </c>
      <c r="M92" s="252">
        <f>+Tabla1[[#This Row],[Precio Unitario]]*Tabla1[[#This Row],[Cantidad de Insumos]]</f>
        <v>9.3999999999999986</v>
      </c>
      <c r="N92" s="415" t="s">
        <v>1427</v>
      </c>
      <c r="O92" s="250"/>
      <c r="P92" s="239"/>
      <c r="Q92" s="239"/>
      <c r="AR92" s="48"/>
    </row>
    <row r="93" spans="2:44" ht="12.75" x14ac:dyDescent="0.2">
      <c r="B93" s="254" t="e">
        <f>IF(Tabla1[[#This Row],[Código_Actividad]]="","",CONCATENATE(Tabla1[[#This Row],[POA]],".",Tabla1[[#This Row],[SRS]],".",Tabla1[[#This Row],[AREA]],".",Tabla1[[#This Row],[TIPO]]))</f>
        <v>#REF!</v>
      </c>
      <c r="C93" s="254" t="e">
        <f>IF(Tabla1[[#This Row],[Código_Actividad]]="","",'[3]Formulario PPGR1'!#REF!)</f>
        <v>#REF!</v>
      </c>
      <c r="D93" s="254" t="e">
        <f>IF(Tabla1[[#This Row],[Código_Actividad]]="","",'[3]Formulario PPGR1'!#REF!)</f>
        <v>#REF!</v>
      </c>
      <c r="E93" s="254" t="e">
        <f>IF(Tabla1[[#This Row],[Código_Actividad]]="","",'[3]Formulario PPGR1'!#REF!)</f>
        <v>#REF!</v>
      </c>
      <c r="F93" s="254" t="e">
        <f>IF(Tabla1[[#This Row],[Código_Actividad]]="","",'[3]Formulario PPGR1'!#REF!)</f>
        <v>#REF!</v>
      </c>
      <c r="G93" s="266" t="s">
        <v>1226</v>
      </c>
      <c r="H93" s="250" t="s">
        <v>1425</v>
      </c>
      <c r="I93" s="275"/>
      <c r="J93" s="286" t="s">
        <v>1102</v>
      </c>
      <c r="K93" s="249">
        <v>20</v>
      </c>
      <c r="L93" s="251">
        <v>0.47</v>
      </c>
      <c r="M93" s="252">
        <f>+Tabla1[[#This Row],[Precio Unitario]]*Tabla1[[#This Row],[Cantidad de Insumos]]</f>
        <v>9.3999999999999986</v>
      </c>
      <c r="N93" s="415" t="s">
        <v>1427</v>
      </c>
      <c r="O93" s="250"/>
      <c r="P93" s="239"/>
      <c r="Q93" s="239"/>
      <c r="AR93" s="48"/>
    </row>
    <row r="94" spans="2:44" ht="12.75" x14ac:dyDescent="0.2">
      <c r="B94" s="254" t="e">
        <f>IF(Tabla1[[#This Row],[Código_Actividad]]="","",CONCATENATE(Tabla1[[#This Row],[POA]],".",Tabla1[[#This Row],[SRS]],".",Tabla1[[#This Row],[AREA]],".",Tabla1[[#This Row],[TIPO]]))</f>
        <v>#REF!</v>
      </c>
      <c r="C94" s="254" t="e">
        <f>IF(Tabla1[[#This Row],[Código_Actividad]]="","",'[3]Formulario PPGR1'!#REF!)</f>
        <v>#REF!</v>
      </c>
      <c r="D94" s="254" t="e">
        <f>IF(Tabla1[[#This Row],[Código_Actividad]]="","",'[3]Formulario PPGR1'!#REF!)</f>
        <v>#REF!</v>
      </c>
      <c r="E94" s="254" t="e">
        <f>IF(Tabla1[[#This Row],[Código_Actividad]]="","",'[3]Formulario PPGR1'!#REF!)</f>
        <v>#REF!</v>
      </c>
      <c r="F94" s="254" t="e">
        <f>IF(Tabla1[[#This Row],[Código_Actividad]]="","",'[3]Formulario PPGR1'!#REF!)</f>
        <v>#REF!</v>
      </c>
      <c r="G94" s="266" t="s">
        <v>1497</v>
      </c>
      <c r="H94" s="250" t="s">
        <v>1425</v>
      </c>
      <c r="I94" s="275"/>
      <c r="J94" s="286" t="s">
        <v>1102</v>
      </c>
      <c r="K94" s="249">
        <v>20</v>
      </c>
      <c r="L94" s="251">
        <v>0.47</v>
      </c>
      <c r="M94" s="252">
        <f>+Tabla1[[#This Row],[Precio Unitario]]*Tabla1[[#This Row],[Cantidad de Insumos]]</f>
        <v>9.3999999999999986</v>
      </c>
      <c r="N94" s="415" t="s">
        <v>1427</v>
      </c>
      <c r="O94" s="250"/>
      <c r="P94" s="239"/>
      <c r="Q94" s="239"/>
      <c r="AR94" s="48"/>
    </row>
    <row r="95" spans="2:44" ht="12.75" x14ac:dyDescent="0.2">
      <c r="B95" s="254" t="e">
        <f>IF(Tabla1[[#This Row],[Código_Actividad]]="","",CONCATENATE(Tabla1[[#This Row],[POA]],".",Tabla1[[#This Row],[SRS]],".",Tabla1[[#This Row],[AREA]],".",Tabla1[[#This Row],[TIPO]]))</f>
        <v>#REF!</v>
      </c>
      <c r="C95" s="254" t="e">
        <f>IF(Tabla1[[#This Row],[Código_Actividad]]="","",'[3]Formulario PPGR1'!#REF!)</f>
        <v>#REF!</v>
      </c>
      <c r="D95" s="254" t="e">
        <f>IF(Tabla1[[#This Row],[Código_Actividad]]="","",'[3]Formulario PPGR1'!#REF!)</f>
        <v>#REF!</v>
      </c>
      <c r="E95" s="254" t="e">
        <f>IF(Tabla1[[#This Row],[Código_Actividad]]="","",'[3]Formulario PPGR1'!#REF!)</f>
        <v>#REF!</v>
      </c>
      <c r="F95" s="254" t="e">
        <f>IF(Tabla1[[#This Row],[Código_Actividad]]="","",'[3]Formulario PPGR1'!#REF!)</f>
        <v>#REF!</v>
      </c>
      <c r="G95" s="268" t="s">
        <v>1233</v>
      </c>
      <c r="H95" s="269" t="s">
        <v>1435</v>
      </c>
      <c r="I95" s="285"/>
      <c r="J95" s="250" t="s">
        <v>1102</v>
      </c>
      <c r="K95" s="249">
        <v>1</v>
      </c>
      <c r="L95" s="251">
        <v>389.83</v>
      </c>
      <c r="M95" s="252">
        <f>+Tabla1[[#This Row],[Precio Unitario]]*Tabla1[[#This Row],[Cantidad de Insumos]]</f>
        <v>389.83</v>
      </c>
      <c r="N95" s="415" t="s">
        <v>1427</v>
      </c>
      <c r="O95" s="250"/>
      <c r="P95" s="239"/>
      <c r="Q95" s="239"/>
      <c r="AR95" s="48"/>
    </row>
    <row r="96" spans="2:44" ht="12.75" x14ac:dyDescent="0.2">
      <c r="B96" s="282" t="str">
        <f>IF(Tabla1[[#This Row],[Código_Actividad]]="","",CONCATENATE(Tabla1[[#This Row],[POA]],".",Tabla1[[#This Row],[SRS]],".",Tabla1[[#This Row],[AREA]],".",Tabla1[[#This Row],[TIPO]]))</f>
        <v/>
      </c>
      <c r="C96" s="282" t="str">
        <f>IF(Tabla1[[#This Row],[Código_Actividad]]="","",'[3]Formulario PPGR1'!#REF!)</f>
        <v/>
      </c>
      <c r="D96" s="282" t="str">
        <f>IF(Tabla1[[#This Row],[Código_Actividad]]="","",'[3]Formulario PPGR1'!#REF!)</f>
        <v/>
      </c>
      <c r="E96" s="282" t="str">
        <f>IF(Tabla1[[#This Row],[Código_Actividad]]="","",'[3]Formulario PPGR1'!#REF!)</f>
        <v/>
      </c>
      <c r="F96" s="282" t="str">
        <f>IF(Tabla1[[#This Row],[Código_Actividad]]="","",'[3]Formulario PPGR1'!#REF!)</f>
        <v/>
      </c>
      <c r="G96" s="283"/>
      <c r="H96" s="250" t="s">
        <v>1425</v>
      </c>
      <c r="I96" s="285"/>
      <c r="J96" s="281" t="s">
        <v>1102</v>
      </c>
      <c r="K96" s="249">
        <v>8</v>
      </c>
      <c r="L96" s="252">
        <v>0.47</v>
      </c>
      <c r="M96" s="287">
        <f>+Tabla1[[#This Row],[Precio Unitario]]*Tabla1[[#This Row],[Cantidad de Insumos]]</f>
        <v>3.76</v>
      </c>
      <c r="N96" s="415" t="s">
        <v>1427</v>
      </c>
      <c r="O96" s="284"/>
      <c r="P96" s="239"/>
      <c r="Q96" s="239"/>
      <c r="AR96" s="48"/>
    </row>
    <row r="97" spans="2:44" ht="12.75" x14ac:dyDescent="0.2">
      <c r="B97" s="254" t="e">
        <f>IF(Tabla1[[#This Row],[Código_Actividad]]="","",CONCATENATE(Tabla1[[#This Row],[POA]],".",Tabla1[[#This Row],[SRS]],".",Tabla1[[#This Row],[AREA]],".",Tabla1[[#This Row],[TIPO]]))</f>
        <v>#REF!</v>
      </c>
      <c r="C97" s="254" t="e">
        <f>IF(Tabla1[[#This Row],[Código_Actividad]]="","",'[3]Formulario PPGR1'!#REF!)</f>
        <v>#REF!</v>
      </c>
      <c r="D97" s="254" t="e">
        <f>IF(Tabla1[[#This Row],[Código_Actividad]]="","",'[3]Formulario PPGR1'!#REF!)</f>
        <v>#REF!</v>
      </c>
      <c r="E97" s="254" t="e">
        <f>IF(Tabla1[[#This Row],[Código_Actividad]]="","",'[3]Formulario PPGR1'!#REF!)</f>
        <v>#REF!</v>
      </c>
      <c r="F97" s="254" t="e">
        <f>IF(Tabla1[[#This Row],[Código_Actividad]]="","",'[3]Formulario PPGR1'!#REF!)</f>
        <v>#REF!</v>
      </c>
      <c r="G97" s="268" t="s">
        <v>1234</v>
      </c>
      <c r="H97" s="250" t="s">
        <v>1425</v>
      </c>
      <c r="I97" s="276"/>
      <c r="J97" s="286" t="s">
        <v>1102</v>
      </c>
      <c r="K97" s="249">
        <v>20</v>
      </c>
      <c r="L97" s="251">
        <v>0.47</v>
      </c>
      <c r="M97" s="252">
        <f>+Tabla1[[#This Row],[Precio Unitario]]*Tabla1[[#This Row],[Cantidad de Insumos]]</f>
        <v>9.3999999999999986</v>
      </c>
      <c r="N97" s="415" t="s">
        <v>1427</v>
      </c>
      <c r="O97" s="250"/>
      <c r="P97" s="239"/>
      <c r="Q97" s="239"/>
      <c r="AR97" s="48"/>
    </row>
    <row r="98" spans="2:44" ht="12.75" x14ac:dyDescent="0.2">
      <c r="B98" s="254" t="e">
        <f>IF(Tabla1[[#This Row],[Código_Actividad]]="","",CONCATENATE(Tabla1[[#This Row],[POA]],".",Tabla1[[#This Row],[SRS]],".",Tabla1[[#This Row],[AREA]],".",Tabla1[[#This Row],[TIPO]]))</f>
        <v>#REF!</v>
      </c>
      <c r="C98" s="254" t="e">
        <f>IF(Tabla1[[#This Row],[Código_Actividad]]="","",'[3]Formulario PPGR1'!#REF!)</f>
        <v>#REF!</v>
      </c>
      <c r="D98" s="254" t="e">
        <f>IF(Tabla1[[#This Row],[Código_Actividad]]="","",'[3]Formulario PPGR1'!#REF!)</f>
        <v>#REF!</v>
      </c>
      <c r="E98" s="254" t="e">
        <f>IF(Tabla1[[#This Row],[Código_Actividad]]="","",'[3]Formulario PPGR1'!#REF!)</f>
        <v>#REF!</v>
      </c>
      <c r="F98" s="254" t="e">
        <f>IF(Tabla1[[#This Row],[Código_Actividad]]="","",'[3]Formulario PPGR1'!#REF!)</f>
        <v>#REF!</v>
      </c>
      <c r="G98" s="268" t="s">
        <v>1313</v>
      </c>
      <c r="H98" s="250" t="s">
        <v>1425</v>
      </c>
      <c r="I98" s="276"/>
      <c r="J98" s="286" t="s">
        <v>1102</v>
      </c>
      <c r="K98" s="249">
        <v>5</v>
      </c>
      <c r="L98" s="251">
        <v>0.47</v>
      </c>
      <c r="M98" s="252">
        <f>+Tabla1[[#This Row],[Precio Unitario]]*Tabla1[[#This Row],[Cantidad de Insumos]]</f>
        <v>2.3499999999999996</v>
      </c>
      <c r="N98" s="415" t="s">
        <v>1427</v>
      </c>
      <c r="O98" s="250"/>
      <c r="P98" s="239"/>
      <c r="Q98" s="239"/>
      <c r="AR98" s="48"/>
    </row>
    <row r="99" spans="2:44" ht="12.75" x14ac:dyDescent="0.2">
      <c r="B99" s="254" t="e">
        <f>IF(Tabla1[[#This Row],[Código_Actividad]]="","",CONCATENATE(Tabla1[[#This Row],[POA]],".",Tabla1[[#This Row],[SRS]],".",Tabla1[[#This Row],[AREA]],".",Tabla1[[#This Row],[TIPO]]))</f>
        <v>#REF!</v>
      </c>
      <c r="C99" s="254" t="e">
        <f>IF(Tabla1[[#This Row],[Código_Actividad]]="","",'[3]Formulario PPGR1'!#REF!)</f>
        <v>#REF!</v>
      </c>
      <c r="D99" s="254" t="e">
        <f>IF(Tabla1[[#This Row],[Código_Actividad]]="","",'[3]Formulario PPGR1'!#REF!)</f>
        <v>#REF!</v>
      </c>
      <c r="E99" s="254" t="e">
        <f>IF(Tabla1[[#This Row],[Código_Actividad]]="","",'[3]Formulario PPGR1'!#REF!)</f>
        <v>#REF!</v>
      </c>
      <c r="F99" s="254" t="e">
        <f>IF(Tabla1[[#This Row],[Código_Actividad]]="","",'[3]Formulario PPGR1'!#REF!)</f>
        <v>#REF!</v>
      </c>
      <c r="G99" s="268" t="s">
        <v>1315</v>
      </c>
      <c r="H99" s="269" t="s">
        <v>1435</v>
      </c>
      <c r="I99" s="285"/>
      <c r="J99" s="250" t="s">
        <v>1102</v>
      </c>
      <c r="K99" s="249">
        <v>4</v>
      </c>
      <c r="L99" s="251">
        <v>389.83</v>
      </c>
      <c r="M99" s="252">
        <f>+Tabla1[[#This Row],[Precio Unitario]]*Tabla1[[#This Row],[Cantidad de Insumos]]</f>
        <v>1559.32</v>
      </c>
      <c r="N99" s="415" t="s">
        <v>1427</v>
      </c>
      <c r="O99" s="250"/>
      <c r="P99" s="239"/>
      <c r="Q99" s="239"/>
      <c r="AR99" s="48"/>
    </row>
    <row r="100" spans="2:44" ht="12.75" x14ac:dyDescent="0.2">
      <c r="B100" s="282" t="str">
        <f>IF(Tabla1[[#This Row],[Código_Actividad]]="","",CONCATENATE(Tabla1[[#This Row],[POA]],".",Tabla1[[#This Row],[SRS]],".",Tabla1[[#This Row],[AREA]],".",Tabla1[[#This Row],[TIPO]]))</f>
        <v/>
      </c>
      <c r="C100" s="282" t="str">
        <f>IF(Tabla1[[#This Row],[Código_Actividad]]="","",'[3]Formulario PPGR1'!#REF!)</f>
        <v/>
      </c>
      <c r="D100" s="282" t="str">
        <f>IF(Tabla1[[#This Row],[Código_Actividad]]="","",'[3]Formulario PPGR1'!#REF!)</f>
        <v/>
      </c>
      <c r="E100" s="282" t="str">
        <f>IF(Tabla1[[#This Row],[Código_Actividad]]="","",'[3]Formulario PPGR1'!#REF!)</f>
        <v/>
      </c>
      <c r="F100" s="282" t="str">
        <f>IF(Tabla1[[#This Row],[Código_Actividad]]="","",'[3]Formulario PPGR1'!#REF!)</f>
        <v/>
      </c>
      <c r="G100" s="283"/>
      <c r="H100" s="250" t="s">
        <v>1436</v>
      </c>
      <c r="I100" s="285"/>
      <c r="J100" s="250" t="s">
        <v>1102</v>
      </c>
      <c r="K100" s="249">
        <v>8</v>
      </c>
      <c r="L100" s="252">
        <v>0.47</v>
      </c>
      <c r="M100" s="287">
        <f>+Tabla1[[#This Row],[Precio Unitario]]*Tabla1[[#This Row],[Cantidad de Insumos]]</f>
        <v>3.76</v>
      </c>
      <c r="N100" s="415" t="s">
        <v>1427</v>
      </c>
      <c r="O100" s="284"/>
      <c r="P100" s="239"/>
      <c r="Q100" s="239"/>
      <c r="AR100" s="48"/>
    </row>
    <row r="101" spans="2:44" ht="12.75" x14ac:dyDescent="0.2">
      <c r="B101" s="282" t="str">
        <f>IF(Tabla1[[#This Row],[Código_Actividad]]="","",CONCATENATE(Tabla1[[#This Row],[POA]],".",Tabla1[[#This Row],[SRS]],".",Tabla1[[#This Row],[AREA]],".",Tabla1[[#This Row],[TIPO]]))</f>
        <v/>
      </c>
      <c r="C101" s="282" t="str">
        <f>IF(Tabla1[[#This Row],[Código_Actividad]]="","",'[3]Formulario PPGR1'!#REF!)</f>
        <v/>
      </c>
      <c r="D101" s="282" t="str">
        <f>IF(Tabla1[[#This Row],[Código_Actividad]]="","",'[3]Formulario PPGR1'!#REF!)</f>
        <v/>
      </c>
      <c r="E101" s="282" t="str">
        <f>IF(Tabla1[[#This Row],[Código_Actividad]]="","",'[3]Formulario PPGR1'!#REF!)</f>
        <v/>
      </c>
      <c r="F101" s="282" t="str">
        <f>IF(Tabla1[[#This Row],[Código_Actividad]]="","",'[3]Formulario PPGR1'!#REF!)</f>
        <v/>
      </c>
      <c r="G101" s="283"/>
      <c r="H101" s="250" t="s">
        <v>1425</v>
      </c>
      <c r="I101" s="285"/>
      <c r="J101" s="281" t="s">
        <v>1102</v>
      </c>
      <c r="K101" s="249">
        <v>32</v>
      </c>
      <c r="L101" s="252">
        <v>0.47</v>
      </c>
      <c r="M101" s="287">
        <f>+Tabla1[[#This Row],[Precio Unitario]]*Tabla1[[#This Row],[Cantidad de Insumos]]</f>
        <v>15.04</v>
      </c>
      <c r="N101" s="415" t="s">
        <v>1427</v>
      </c>
      <c r="O101" s="284"/>
      <c r="P101" s="239"/>
      <c r="Q101" s="239"/>
      <c r="AR101" s="48"/>
    </row>
    <row r="102" spans="2:44" ht="12.75" x14ac:dyDescent="0.2">
      <c r="B102" s="282" t="str">
        <f>IF(Tabla1[[#This Row],[Código_Actividad]]="","",CONCATENATE(Tabla1[[#This Row],[POA]],".",Tabla1[[#This Row],[SRS]],".",Tabla1[[#This Row],[AREA]],".",Tabla1[[#This Row],[TIPO]]))</f>
        <v/>
      </c>
      <c r="C102" s="282" t="str">
        <f>IF(Tabla1[[#This Row],[Código_Actividad]]="","",'[3]Formulario PPGR1'!#REF!)</f>
        <v/>
      </c>
      <c r="D102" s="282" t="str">
        <f>IF(Tabla1[[#This Row],[Código_Actividad]]="","",'[3]Formulario PPGR1'!#REF!)</f>
        <v/>
      </c>
      <c r="E102" s="282" t="str">
        <f>IF(Tabla1[[#This Row],[Código_Actividad]]="","",'[3]Formulario PPGR1'!#REF!)</f>
        <v/>
      </c>
      <c r="F102" s="282" t="str">
        <f>IF(Tabla1[[#This Row],[Código_Actividad]]="","",'[3]Formulario PPGR1'!#REF!)</f>
        <v/>
      </c>
      <c r="G102" s="283"/>
      <c r="H102" s="250" t="s">
        <v>1437</v>
      </c>
      <c r="I102" s="285"/>
      <c r="J102" s="281" t="s">
        <v>1102</v>
      </c>
      <c r="K102" s="249">
        <v>4</v>
      </c>
      <c r="L102" s="252">
        <v>10</v>
      </c>
      <c r="M102" s="287">
        <f>+Tabla1[[#This Row],[Precio Unitario]]*Tabla1[[#This Row],[Cantidad de Insumos]]</f>
        <v>40</v>
      </c>
      <c r="N102" s="415" t="s">
        <v>1427</v>
      </c>
      <c r="O102" s="284"/>
      <c r="P102" s="239"/>
      <c r="Q102" s="239"/>
      <c r="AR102" s="48"/>
    </row>
    <row r="103" spans="2:44" ht="12.75" x14ac:dyDescent="0.2">
      <c r="B103" s="254" t="e">
        <f>IF(Tabla1[[#This Row],[Código_Actividad]]="","",CONCATENATE(Tabla1[[#This Row],[POA]],".",Tabla1[[#This Row],[SRS]],".",Tabla1[[#This Row],[AREA]],".",Tabla1[[#This Row],[TIPO]]))</f>
        <v>#REF!</v>
      </c>
      <c r="C103" s="254" t="e">
        <f>IF(Tabla1[[#This Row],[Código_Actividad]]="","",'[3]Formulario PPGR1'!#REF!)</f>
        <v>#REF!</v>
      </c>
      <c r="D103" s="254" t="e">
        <f>IF(Tabla1[[#This Row],[Código_Actividad]]="","",'[3]Formulario PPGR1'!#REF!)</f>
        <v>#REF!</v>
      </c>
      <c r="E103" s="254" t="e">
        <f>IF(Tabla1[[#This Row],[Código_Actividad]]="","",'[3]Formulario PPGR1'!#REF!)</f>
        <v>#REF!</v>
      </c>
      <c r="F103" s="254" t="e">
        <f>IF(Tabla1[[#This Row],[Código_Actividad]]="","",'[3]Formulario PPGR1'!#REF!)</f>
        <v>#REF!</v>
      </c>
      <c r="G103" s="268" t="s">
        <v>1317</v>
      </c>
      <c r="H103" s="250" t="s">
        <v>1425</v>
      </c>
      <c r="I103" s="276"/>
      <c r="J103" s="286" t="s">
        <v>1102</v>
      </c>
      <c r="K103" s="249">
        <v>15</v>
      </c>
      <c r="L103" s="251">
        <v>0.47</v>
      </c>
      <c r="M103" s="252">
        <f>+Tabla1[[#This Row],[Precio Unitario]]*Tabla1[[#This Row],[Cantidad de Insumos]]</f>
        <v>7.05</v>
      </c>
      <c r="N103" s="415" t="s">
        <v>1427</v>
      </c>
      <c r="O103" s="250"/>
      <c r="P103" s="239"/>
      <c r="Q103" s="239"/>
      <c r="AR103" s="48"/>
    </row>
    <row r="104" spans="2:44" ht="12.75" x14ac:dyDescent="0.2">
      <c r="B104" s="254" t="e">
        <f>IF(Tabla1[[#This Row],[Código_Actividad]]="","",CONCATENATE(Tabla1[[#This Row],[POA]],".",Tabla1[[#This Row],[SRS]],".",Tabla1[[#This Row],[AREA]],".",Tabla1[[#This Row],[TIPO]]))</f>
        <v>#REF!</v>
      </c>
      <c r="C104" s="254" t="e">
        <f>IF(Tabla1[[#This Row],[Código_Actividad]]="","",'[3]Formulario PPGR1'!#REF!)</f>
        <v>#REF!</v>
      </c>
      <c r="D104" s="254" t="e">
        <f>IF(Tabla1[[#This Row],[Código_Actividad]]="","",'[3]Formulario PPGR1'!#REF!)</f>
        <v>#REF!</v>
      </c>
      <c r="E104" s="254" t="e">
        <f>IF(Tabla1[[#This Row],[Código_Actividad]]="","",'[3]Formulario PPGR1'!#REF!)</f>
        <v>#REF!</v>
      </c>
      <c r="F104" s="254" t="e">
        <f>IF(Tabla1[[#This Row],[Código_Actividad]]="","",'[3]Formulario PPGR1'!#REF!)</f>
        <v>#REF!</v>
      </c>
      <c r="G104" s="268" t="s">
        <v>1319</v>
      </c>
      <c r="H104" s="250" t="s">
        <v>1425</v>
      </c>
      <c r="I104" s="276"/>
      <c r="J104" s="286" t="s">
        <v>1102</v>
      </c>
      <c r="K104" s="249">
        <v>3</v>
      </c>
      <c r="L104" s="251">
        <v>0.47</v>
      </c>
      <c r="M104" s="252">
        <f>+Tabla1[[#This Row],[Precio Unitario]]*Tabla1[[#This Row],[Cantidad de Insumos]]</f>
        <v>1.41</v>
      </c>
      <c r="N104" s="415" t="s">
        <v>1427</v>
      </c>
      <c r="O104" s="250"/>
      <c r="P104" s="239"/>
      <c r="Q104" s="239"/>
      <c r="AR104" s="48"/>
    </row>
    <row r="105" spans="2:44" ht="12.75" x14ac:dyDescent="0.2">
      <c r="B105" s="254" t="e">
        <f>IF(Tabla1[[#This Row],[Código_Actividad]]="","",CONCATENATE(Tabla1[[#This Row],[POA]],".",Tabla1[[#This Row],[SRS]],".",Tabla1[[#This Row],[AREA]],".",Tabla1[[#This Row],[TIPO]]))</f>
        <v>#REF!</v>
      </c>
      <c r="C105" s="254" t="e">
        <f>IF(Tabla1[[#This Row],[Código_Actividad]]="","",'[3]Formulario PPGR1'!#REF!)</f>
        <v>#REF!</v>
      </c>
      <c r="D105" s="254" t="e">
        <f>IF(Tabla1[[#This Row],[Código_Actividad]]="","",'[3]Formulario PPGR1'!#REF!)</f>
        <v>#REF!</v>
      </c>
      <c r="E105" s="254" t="e">
        <f>IF(Tabla1[[#This Row],[Código_Actividad]]="","",'[3]Formulario PPGR1'!#REF!)</f>
        <v>#REF!</v>
      </c>
      <c r="F105" s="254" t="e">
        <f>IF(Tabla1[[#This Row],[Código_Actividad]]="","",'[3]Formulario PPGR1'!#REF!)</f>
        <v>#REF!</v>
      </c>
      <c r="G105" s="268" t="s">
        <v>1320</v>
      </c>
      <c r="H105" s="250" t="s">
        <v>1425</v>
      </c>
      <c r="I105" s="276"/>
      <c r="J105" s="286" t="s">
        <v>1102</v>
      </c>
      <c r="K105" s="249">
        <v>3</v>
      </c>
      <c r="L105" s="251">
        <v>0.47</v>
      </c>
      <c r="M105" s="252">
        <f>+Tabla1[[#This Row],[Precio Unitario]]*Tabla1[[#This Row],[Cantidad de Insumos]]</f>
        <v>1.41</v>
      </c>
      <c r="N105" s="415" t="s">
        <v>1427</v>
      </c>
      <c r="O105" s="250"/>
      <c r="P105" s="239"/>
      <c r="Q105" s="239"/>
      <c r="AR105" s="48"/>
    </row>
    <row r="106" spans="2:44" ht="12.75" x14ac:dyDescent="0.2">
      <c r="B106" s="254" t="e">
        <f>IF(Tabla1[[#This Row],[Código_Actividad]]="","",CONCATENATE(Tabla1[[#This Row],[POA]],".",Tabla1[[#This Row],[SRS]],".",Tabla1[[#This Row],[AREA]],".",Tabla1[[#This Row],[TIPO]]))</f>
        <v>#REF!</v>
      </c>
      <c r="C106" s="254" t="e">
        <f>IF(Tabla1[[#This Row],[Código_Actividad]]="","",'[3]Formulario PPGR1'!#REF!)</f>
        <v>#REF!</v>
      </c>
      <c r="D106" s="254" t="e">
        <f>IF(Tabla1[[#This Row],[Código_Actividad]]="","",'[3]Formulario PPGR1'!#REF!)</f>
        <v>#REF!</v>
      </c>
      <c r="E106" s="254" t="e">
        <f>IF(Tabla1[[#This Row],[Código_Actividad]]="","",'[3]Formulario PPGR1'!#REF!)</f>
        <v>#REF!</v>
      </c>
      <c r="F106" s="254" t="e">
        <f>IF(Tabla1[[#This Row],[Código_Actividad]]="","",'[3]Formulario PPGR1'!#REF!)</f>
        <v>#REF!</v>
      </c>
      <c r="G106" s="268" t="s">
        <v>1322</v>
      </c>
      <c r="H106" s="250" t="s">
        <v>1425</v>
      </c>
      <c r="I106" s="276"/>
      <c r="J106" s="286" t="s">
        <v>1102</v>
      </c>
      <c r="K106" s="249">
        <v>60</v>
      </c>
      <c r="L106" s="251">
        <v>0.47</v>
      </c>
      <c r="M106" s="252">
        <f>+Tabla1[[#This Row],[Precio Unitario]]*Tabla1[[#This Row],[Cantidad de Insumos]]</f>
        <v>28.2</v>
      </c>
      <c r="N106" s="415" t="s">
        <v>1427</v>
      </c>
      <c r="O106" s="250"/>
      <c r="P106" s="239"/>
      <c r="Q106" s="239"/>
      <c r="AR106" s="48"/>
    </row>
    <row r="107" spans="2:44" ht="12.75" x14ac:dyDescent="0.2">
      <c r="B107" s="254" t="e">
        <f>IF(Tabla1[[#This Row],[Código_Actividad]]="","",CONCATENATE(Tabla1[[#This Row],[POA]],".",Tabla1[[#This Row],[SRS]],".",Tabla1[[#This Row],[AREA]],".",Tabla1[[#This Row],[TIPO]]))</f>
        <v>#REF!</v>
      </c>
      <c r="C107" s="254" t="e">
        <f>IF(Tabla1[[#This Row],[Código_Actividad]]="","",'[3]Formulario PPGR1'!#REF!)</f>
        <v>#REF!</v>
      </c>
      <c r="D107" s="254" t="e">
        <f>IF(Tabla1[[#This Row],[Código_Actividad]]="","",'[3]Formulario PPGR1'!#REF!)</f>
        <v>#REF!</v>
      </c>
      <c r="E107" s="254" t="e">
        <f>IF(Tabla1[[#This Row],[Código_Actividad]]="","",'[3]Formulario PPGR1'!#REF!)</f>
        <v>#REF!</v>
      </c>
      <c r="F107" s="254" t="e">
        <f>IF(Tabla1[[#This Row],[Código_Actividad]]="","",'[3]Formulario PPGR1'!#REF!)</f>
        <v>#REF!</v>
      </c>
      <c r="G107" s="269" t="s">
        <v>1235</v>
      </c>
      <c r="H107" s="250" t="s">
        <v>1425</v>
      </c>
      <c r="I107" s="276"/>
      <c r="J107" s="286" t="s">
        <v>1102</v>
      </c>
      <c r="K107" s="249">
        <v>60</v>
      </c>
      <c r="L107" s="251">
        <v>0.47</v>
      </c>
      <c r="M107" s="252">
        <f>+Tabla1[[#This Row],[Precio Unitario]]*Tabla1[[#This Row],[Cantidad de Insumos]]</f>
        <v>28.2</v>
      </c>
      <c r="N107" s="415" t="s">
        <v>1427</v>
      </c>
      <c r="O107" s="250"/>
      <c r="P107" s="239"/>
      <c r="Q107" s="239"/>
      <c r="AR107" s="48"/>
    </row>
    <row r="108" spans="2:44" ht="12.75" x14ac:dyDescent="0.2">
      <c r="B108" s="254" t="e">
        <f>IF(Tabla1[[#This Row],[Código_Actividad]]="","",CONCATENATE(Tabla1[[#This Row],[POA]],".",Tabla1[[#This Row],[SRS]],".",Tabla1[[#This Row],[AREA]],".",Tabla1[[#This Row],[TIPO]]))</f>
        <v>#REF!</v>
      </c>
      <c r="C108" s="254" t="e">
        <f>IF(Tabla1[[#This Row],[Código_Actividad]]="","",'[3]Formulario PPGR1'!#REF!)</f>
        <v>#REF!</v>
      </c>
      <c r="D108" s="254" t="e">
        <f>IF(Tabla1[[#This Row],[Código_Actividad]]="","",'[3]Formulario PPGR1'!#REF!)</f>
        <v>#REF!</v>
      </c>
      <c r="E108" s="254" t="e">
        <f>IF(Tabla1[[#This Row],[Código_Actividad]]="","",'[3]Formulario PPGR1'!#REF!)</f>
        <v>#REF!</v>
      </c>
      <c r="F108" s="254" t="e">
        <f>IF(Tabla1[[#This Row],[Código_Actividad]]="","",'[3]Formulario PPGR1'!#REF!)</f>
        <v>#REF!</v>
      </c>
      <c r="G108" s="269" t="s">
        <v>1236</v>
      </c>
      <c r="H108" s="269" t="s">
        <v>1425</v>
      </c>
      <c r="I108" s="276"/>
      <c r="J108" s="250" t="s">
        <v>1102</v>
      </c>
      <c r="K108" s="249">
        <v>60</v>
      </c>
      <c r="L108" s="251">
        <v>4.7E-2</v>
      </c>
      <c r="M108" s="252">
        <f>+Tabla1[[#This Row],[Precio Unitario]]*Tabla1[[#This Row],[Cantidad de Insumos]]</f>
        <v>2.82</v>
      </c>
      <c r="N108" s="415" t="s">
        <v>1427</v>
      </c>
      <c r="O108" s="250"/>
      <c r="P108" s="239"/>
      <c r="Q108" s="239"/>
      <c r="AR108" s="48"/>
    </row>
    <row r="109" spans="2:44" ht="12.75" x14ac:dyDescent="0.2">
      <c r="B109" s="254" t="e">
        <f>IF(Tabla1[[#This Row],[Código_Actividad]]="","",CONCATENATE(Tabla1[[#This Row],[POA]],".",Tabla1[[#This Row],[SRS]],".",Tabla1[[#This Row],[AREA]],".",Tabla1[[#This Row],[TIPO]]))</f>
        <v>#REF!</v>
      </c>
      <c r="C109" s="254" t="e">
        <f>IF(Tabla1[[#This Row],[Código_Actividad]]="","",'[3]Formulario PPGR1'!#REF!)</f>
        <v>#REF!</v>
      </c>
      <c r="D109" s="254" t="e">
        <f>IF(Tabla1[[#This Row],[Código_Actividad]]="","",'[3]Formulario PPGR1'!#REF!)</f>
        <v>#REF!</v>
      </c>
      <c r="E109" s="254" t="e">
        <f>IF(Tabla1[[#This Row],[Código_Actividad]]="","",'[3]Formulario PPGR1'!#REF!)</f>
        <v>#REF!</v>
      </c>
      <c r="F109" s="254" t="e">
        <f>IF(Tabla1[[#This Row],[Código_Actividad]]="","",'[3]Formulario PPGR1'!#REF!)</f>
        <v>#REF!</v>
      </c>
      <c r="G109" s="269" t="s">
        <v>1328</v>
      </c>
      <c r="H109" s="250" t="s">
        <v>1425</v>
      </c>
      <c r="I109" s="276"/>
      <c r="J109" s="286" t="s">
        <v>1102</v>
      </c>
      <c r="K109" s="249">
        <v>10</v>
      </c>
      <c r="L109" s="251">
        <v>0.47</v>
      </c>
      <c r="M109" s="252">
        <f>+Tabla1[[#This Row],[Precio Unitario]]*Tabla1[[#This Row],[Cantidad de Insumos]]</f>
        <v>4.6999999999999993</v>
      </c>
      <c r="N109" s="415" t="s">
        <v>1427</v>
      </c>
      <c r="O109" s="250"/>
      <c r="P109" s="239"/>
      <c r="Q109" s="239"/>
      <c r="AR109" s="48"/>
    </row>
    <row r="110" spans="2:44" ht="12.75" x14ac:dyDescent="0.2">
      <c r="B110" s="254" t="e">
        <f>IF(Tabla1[[#This Row],[Código_Actividad]]="","",CONCATENATE(Tabla1[[#This Row],[POA]],".",Tabla1[[#This Row],[SRS]],".",Tabla1[[#This Row],[AREA]],".",Tabla1[[#This Row],[TIPO]]))</f>
        <v>#REF!</v>
      </c>
      <c r="C110" s="254" t="e">
        <f>IF(Tabla1[[#This Row],[Código_Actividad]]="","",'[3]Formulario PPGR1'!#REF!)</f>
        <v>#REF!</v>
      </c>
      <c r="D110" s="254" t="e">
        <f>IF(Tabla1[[#This Row],[Código_Actividad]]="","",'[3]Formulario PPGR1'!#REF!)</f>
        <v>#REF!</v>
      </c>
      <c r="E110" s="254" t="e">
        <f>IF(Tabla1[[#This Row],[Código_Actividad]]="","",'[3]Formulario PPGR1'!#REF!)</f>
        <v>#REF!</v>
      </c>
      <c r="F110" s="254" t="e">
        <f>IF(Tabla1[[#This Row],[Código_Actividad]]="","",'[3]Formulario PPGR1'!#REF!)</f>
        <v>#REF!</v>
      </c>
      <c r="G110" s="269" t="s">
        <v>1329</v>
      </c>
      <c r="H110" s="250" t="s">
        <v>1425</v>
      </c>
      <c r="I110" s="276"/>
      <c r="J110" s="286" t="s">
        <v>1102</v>
      </c>
      <c r="K110" s="249">
        <v>2</v>
      </c>
      <c r="L110" s="251">
        <v>0.47</v>
      </c>
      <c r="M110" s="252">
        <f>+Tabla1[[#This Row],[Precio Unitario]]*Tabla1[[#This Row],[Cantidad de Insumos]]</f>
        <v>0.94</v>
      </c>
      <c r="N110" s="415" t="s">
        <v>1427</v>
      </c>
      <c r="O110" s="250"/>
      <c r="P110" s="239"/>
      <c r="Q110" s="239"/>
      <c r="AR110" s="48"/>
    </row>
    <row r="111" spans="2:44" ht="12.75" x14ac:dyDescent="0.2">
      <c r="B111" s="254" t="e">
        <f>IF(Tabla1[[#This Row],[Código_Actividad]]="","",CONCATENATE(Tabla1[[#This Row],[POA]],".",Tabla1[[#This Row],[SRS]],".",Tabla1[[#This Row],[AREA]],".",Tabla1[[#This Row],[TIPO]]))</f>
        <v>#REF!</v>
      </c>
      <c r="C111" s="254" t="e">
        <f>IF(Tabla1[[#This Row],[Código_Actividad]]="","",'[3]Formulario PPGR1'!#REF!)</f>
        <v>#REF!</v>
      </c>
      <c r="D111" s="254" t="e">
        <f>IF(Tabla1[[#This Row],[Código_Actividad]]="","",'[3]Formulario PPGR1'!#REF!)</f>
        <v>#REF!</v>
      </c>
      <c r="E111" s="254" t="e">
        <f>IF(Tabla1[[#This Row],[Código_Actividad]]="","",'[3]Formulario PPGR1'!#REF!)</f>
        <v>#REF!</v>
      </c>
      <c r="F111" s="254" t="e">
        <f>IF(Tabla1[[#This Row],[Código_Actividad]]="","",'[3]Formulario PPGR1'!#REF!)</f>
        <v>#REF!</v>
      </c>
      <c r="G111" s="269" t="s">
        <v>1237</v>
      </c>
      <c r="H111" s="269" t="s">
        <v>1443</v>
      </c>
      <c r="I111" s="276"/>
      <c r="J111" s="250" t="s">
        <v>1102</v>
      </c>
      <c r="K111" s="249">
        <v>1</v>
      </c>
      <c r="L111" s="251">
        <v>0</v>
      </c>
      <c r="M111" s="252">
        <f>+Tabla1[[#This Row],[Precio Unitario]]*Tabla1[[#This Row],[Cantidad de Insumos]]</f>
        <v>0</v>
      </c>
      <c r="N111" s="415" t="s">
        <v>1427</v>
      </c>
      <c r="O111" s="250"/>
      <c r="P111" s="239"/>
      <c r="Q111" s="239"/>
      <c r="AR111" s="48"/>
    </row>
    <row r="112" spans="2:44" ht="12.75" x14ac:dyDescent="0.2">
      <c r="B112" s="254" t="e">
        <f>IF(Tabla1[[#This Row],[Código_Actividad]]="","",CONCATENATE(Tabla1[[#This Row],[POA]],".",Tabla1[[#This Row],[SRS]],".",Tabla1[[#This Row],[AREA]],".",Tabla1[[#This Row],[TIPO]]))</f>
        <v>#REF!</v>
      </c>
      <c r="C112" s="254" t="e">
        <f>IF(Tabla1[[#This Row],[Código_Actividad]]="","",'[3]Formulario PPGR1'!#REF!)</f>
        <v>#REF!</v>
      </c>
      <c r="D112" s="254" t="e">
        <f>IF(Tabla1[[#This Row],[Código_Actividad]]="","",'[3]Formulario PPGR1'!#REF!)</f>
        <v>#REF!</v>
      </c>
      <c r="E112" s="254" t="e">
        <f>IF(Tabla1[[#This Row],[Código_Actividad]]="","",'[3]Formulario PPGR1'!#REF!)</f>
        <v>#REF!</v>
      </c>
      <c r="F112" s="254" t="e">
        <f>IF(Tabla1[[#This Row],[Código_Actividad]]="","",'[3]Formulario PPGR1'!#REF!)</f>
        <v>#REF!</v>
      </c>
      <c r="G112" s="269" t="s">
        <v>1238</v>
      </c>
      <c r="H112" s="269" t="s">
        <v>1443</v>
      </c>
      <c r="I112" s="276"/>
      <c r="J112" s="250" t="s">
        <v>1102</v>
      </c>
      <c r="K112" s="249">
        <v>1</v>
      </c>
      <c r="L112" s="251">
        <v>0</v>
      </c>
      <c r="M112" s="252">
        <f>+Tabla1[[#This Row],[Precio Unitario]]*Tabla1[[#This Row],[Cantidad de Insumos]]</f>
        <v>0</v>
      </c>
      <c r="N112" s="415" t="s">
        <v>1427</v>
      </c>
      <c r="O112" s="250"/>
      <c r="P112" s="239"/>
      <c r="Q112" s="239"/>
      <c r="AR112" s="48"/>
    </row>
    <row r="113" spans="2:44" ht="12.75" x14ac:dyDescent="0.2">
      <c r="B113" s="254" t="e">
        <f>IF(Tabla1[[#This Row],[Código_Actividad]]="","",CONCATENATE(Tabla1[[#This Row],[POA]],".",Tabla1[[#This Row],[SRS]],".",Tabla1[[#This Row],[AREA]],".",Tabla1[[#This Row],[TIPO]]))</f>
        <v>#REF!</v>
      </c>
      <c r="C113" s="254" t="e">
        <f>IF(Tabla1[[#This Row],[Código_Actividad]]="","",'[3]Formulario PPGR1'!#REF!)</f>
        <v>#REF!</v>
      </c>
      <c r="D113" s="254" t="e">
        <f>IF(Tabla1[[#This Row],[Código_Actividad]]="","",'[3]Formulario PPGR1'!#REF!)</f>
        <v>#REF!</v>
      </c>
      <c r="E113" s="254" t="e">
        <f>IF(Tabla1[[#This Row],[Código_Actividad]]="","",'[3]Formulario PPGR1'!#REF!)</f>
        <v>#REF!</v>
      </c>
      <c r="F113" s="254" t="e">
        <f>IF(Tabla1[[#This Row],[Código_Actividad]]="","",'[3]Formulario PPGR1'!#REF!)</f>
        <v>#REF!</v>
      </c>
      <c r="G113" s="269" t="s">
        <v>1239</v>
      </c>
      <c r="H113" s="269" t="s">
        <v>1443</v>
      </c>
      <c r="I113" s="276"/>
      <c r="J113" s="250" t="s">
        <v>1102</v>
      </c>
      <c r="K113" s="249">
        <v>1</v>
      </c>
      <c r="L113" s="251">
        <v>0</v>
      </c>
      <c r="M113" s="252">
        <f>+Tabla1[[#This Row],[Precio Unitario]]*Tabla1[[#This Row],[Cantidad de Insumos]]</f>
        <v>0</v>
      </c>
      <c r="N113" s="415" t="s">
        <v>1427</v>
      </c>
      <c r="O113" s="250"/>
      <c r="P113" s="239"/>
      <c r="Q113" s="239"/>
      <c r="AR113" s="48"/>
    </row>
    <row r="114" spans="2:44" ht="12.75" x14ac:dyDescent="0.2">
      <c r="B114" s="254" t="e">
        <f>IF(Tabla1[[#This Row],[Código_Actividad]]="","",CONCATENATE(Tabla1[[#This Row],[POA]],".",Tabla1[[#This Row],[SRS]],".",Tabla1[[#This Row],[AREA]],".",Tabla1[[#This Row],[TIPO]]))</f>
        <v>#REF!</v>
      </c>
      <c r="C114" s="254" t="e">
        <f>IF(Tabla1[[#This Row],[Código_Actividad]]="","",'[3]Formulario PPGR1'!#REF!)</f>
        <v>#REF!</v>
      </c>
      <c r="D114" s="254" t="e">
        <f>IF(Tabla1[[#This Row],[Código_Actividad]]="","",'[3]Formulario PPGR1'!#REF!)</f>
        <v>#REF!</v>
      </c>
      <c r="E114" s="254" t="e">
        <f>IF(Tabla1[[#This Row],[Código_Actividad]]="","",'[3]Formulario PPGR1'!#REF!)</f>
        <v>#REF!</v>
      </c>
      <c r="F114" s="254" t="e">
        <f>IF(Tabla1[[#This Row],[Código_Actividad]]="","",'[3]Formulario PPGR1'!#REF!)</f>
        <v>#REF!</v>
      </c>
      <c r="G114" s="269" t="s">
        <v>1331</v>
      </c>
      <c r="H114" s="269" t="s">
        <v>1425</v>
      </c>
      <c r="I114" s="276"/>
      <c r="J114" s="286" t="s">
        <v>1102</v>
      </c>
      <c r="K114" s="249">
        <v>3</v>
      </c>
      <c r="L114" s="251">
        <v>0.47</v>
      </c>
      <c r="M114" s="252">
        <f>+Tabla1[[#This Row],[Precio Unitario]]*Tabla1[[#This Row],[Cantidad de Insumos]]</f>
        <v>1.41</v>
      </c>
      <c r="N114" s="415" t="s">
        <v>1427</v>
      </c>
      <c r="O114" s="250"/>
      <c r="P114" s="239"/>
      <c r="Q114" s="239"/>
      <c r="AR114" s="48"/>
    </row>
    <row r="115" spans="2:44" ht="12.75" x14ac:dyDescent="0.2">
      <c r="B115" s="254" t="e">
        <f>IF(Tabla1[[#This Row],[Código_Actividad]]="","",CONCATENATE(Tabla1[[#This Row],[POA]],".",Tabla1[[#This Row],[SRS]],".",Tabla1[[#This Row],[AREA]],".",Tabla1[[#This Row],[TIPO]]))</f>
        <v>#REF!</v>
      </c>
      <c r="C115" s="254" t="e">
        <f>IF(Tabla1[[#This Row],[Código_Actividad]]="","",'[3]Formulario PPGR1'!#REF!)</f>
        <v>#REF!</v>
      </c>
      <c r="D115" s="254" t="e">
        <f>IF(Tabla1[[#This Row],[Código_Actividad]]="","",'[3]Formulario PPGR1'!#REF!)</f>
        <v>#REF!</v>
      </c>
      <c r="E115" s="254" t="e">
        <f>IF(Tabla1[[#This Row],[Código_Actividad]]="","",'[3]Formulario PPGR1'!#REF!)</f>
        <v>#REF!</v>
      </c>
      <c r="F115" s="254" t="e">
        <f>IF(Tabla1[[#This Row],[Código_Actividad]]="","",'[3]Formulario PPGR1'!#REF!)</f>
        <v>#REF!</v>
      </c>
      <c r="G115" s="269" t="s">
        <v>1334</v>
      </c>
      <c r="H115" s="269" t="s">
        <v>1444</v>
      </c>
      <c r="I115" s="276"/>
      <c r="J115" s="286" t="s">
        <v>1102</v>
      </c>
      <c r="K115" s="249">
        <v>1</v>
      </c>
      <c r="L115" s="251">
        <v>0</v>
      </c>
      <c r="M115" s="252">
        <f>+Tabla1[[#This Row],[Precio Unitario]]*Tabla1[[#This Row],[Cantidad de Insumos]]</f>
        <v>0</v>
      </c>
      <c r="N115" s="415" t="s">
        <v>1427</v>
      </c>
      <c r="O115" s="250"/>
      <c r="P115" s="239"/>
      <c r="Q115" s="239"/>
      <c r="AR115" s="48"/>
    </row>
    <row r="116" spans="2:44" ht="12.75" x14ac:dyDescent="0.2">
      <c r="B116" s="254" t="e">
        <f>IF(Tabla1[[#This Row],[Código_Actividad]]="","",CONCATENATE(Tabla1[[#This Row],[POA]],".",Tabla1[[#This Row],[SRS]],".",Tabla1[[#This Row],[AREA]],".",Tabla1[[#This Row],[TIPO]]))</f>
        <v>#REF!</v>
      </c>
      <c r="C116" s="254" t="e">
        <f>IF(Tabla1[[#This Row],[Código_Actividad]]="","",'[3]Formulario PPGR1'!#REF!)</f>
        <v>#REF!</v>
      </c>
      <c r="D116" s="254" t="e">
        <f>IF(Tabla1[[#This Row],[Código_Actividad]]="","",'[3]Formulario PPGR1'!#REF!)</f>
        <v>#REF!</v>
      </c>
      <c r="E116" s="254" t="e">
        <f>IF(Tabla1[[#This Row],[Código_Actividad]]="","",'[3]Formulario PPGR1'!#REF!)</f>
        <v>#REF!</v>
      </c>
      <c r="F116" s="254" t="e">
        <f>IF(Tabla1[[#This Row],[Código_Actividad]]="","",'[3]Formulario PPGR1'!#REF!)</f>
        <v>#REF!</v>
      </c>
      <c r="G116" s="269" t="s">
        <v>1337</v>
      </c>
      <c r="H116" s="269" t="s">
        <v>1444</v>
      </c>
      <c r="I116" s="276"/>
      <c r="J116" s="286" t="s">
        <v>1102</v>
      </c>
      <c r="K116" s="249">
        <v>1</v>
      </c>
      <c r="L116" s="251">
        <v>0</v>
      </c>
      <c r="M116" s="252">
        <f>+Tabla1[[#This Row],[Precio Unitario]]*Tabla1[[#This Row],[Cantidad de Insumos]]</f>
        <v>0</v>
      </c>
      <c r="N116" s="415" t="s">
        <v>1427</v>
      </c>
      <c r="O116" s="250"/>
      <c r="P116" s="239"/>
      <c r="Q116" s="239"/>
      <c r="AR116" s="48"/>
    </row>
    <row r="117" spans="2:44" ht="12.75" x14ac:dyDescent="0.2">
      <c r="B117" s="254" t="e">
        <f>IF(Tabla1[[#This Row],[Código_Actividad]]="","",CONCATENATE(Tabla1[[#This Row],[POA]],".",Tabla1[[#This Row],[SRS]],".",Tabla1[[#This Row],[AREA]],".",Tabla1[[#This Row],[TIPO]]))</f>
        <v>#REF!</v>
      </c>
      <c r="C117" s="254" t="e">
        <f>IF(Tabla1[[#This Row],[Código_Actividad]]="","",'[3]Formulario PPGR1'!#REF!)</f>
        <v>#REF!</v>
      </c>
      <c r="D117" s="254" t="e">
        <f>IF(Tabla1[[#This Row],[Código_Actividad]]="","",'[3]Formulario PPGR1'!#REF!)</f>
        <v>#REF!</v>
      </c>
      <c r="E117" s="254" t="e">
        <f>IF(Tabla1[[#This Row],[Código_Actividad]]="","",'[3]Formulario PPGR1'!#REF!)</f>
        <v>#REF!</v>
      </c>
      <c r="F117" s="254" t="e">
        <f>IF(Tabla1[[#This Row],[Código_Actividad]]="","",'[3]Formulario PPGR1'!#REF!)</f>
        <v>#REF!</v>
      </c>
      <c r="G117" s="269" t="s">
        <v>1339</v>
      </c>
      <c r="H117" s="269" t="s">
        <v>1425</v>
      </c>
      <c r="I117" s="276"/>
      <c r="J117" s="286" t="s">
        <v>1102</v>
      </c>
      <c r="K117" s="249">
        <v>15</v>
      </c>
      <c r="L117" s="251">
        <v>0.47</v>
      </c>
      <c r="M117" s="252">
        <f>+Tabla1[[#This Row],[Precio Unitario]]*Tabla1[[#This Row],[Cantidad de Insumos]]</f>
        <v>7.05</v>
      </c>
      <c r="N117" s="415" t="s">
        <v>1427</v>
      </c>
      <c r="O117" s="250"/>
      <c r="P117" s="239"/>
      <c r="Q117" s="239"/>
      <c r="AR117" s="48"/>
    </row>
    <row r="118" spans="2:44" ht="12.75" x14ac:dyDescent="0.2">
      <c r="B118" s="254" t="e">
        <f>IF(Tabla1[[#This Row],[Código_Actividad]]="","",CONCATENATE(Tabla1[[#This Row],[POA]],".",Tabla1[[#This Row],[SRS]],".",Tabla1[[#This Row],[AREA]],".",Tabla1[[#This Row],[TIPO]]))</f>
        <v>#REF!</v>
      </c>
      <c r="C118" s="254" t="e">
        <f>IF(Tabla1[[#This Row],[Código_Actividad]]="","",'[3]Formulario PPGR1'!#REF!)</f>
        <v>#REF!</v>
      </c>
      <c r="D118" s="254" t="e">
        <f>IF(Tabla1[[#This Row],[Código_Actividad]]="","",'[3]Formulario PPGR1'!#REF!)</f>
        <v>#REF!</v>
      </c>
      <c r="E118" s="254" t="e">
        <f>IF(Tabla1[[#This Row],[Código_Actividad]]="","",'[3]Formulario PPGR1'!#REF!)</f>
        <v>#REF!</v>
      </c>
      <c r="F118" s="254" t="e">
        <f>IF(Tabla1[[#This Row],[Código_Actividad]]="","",'[3]Formulario PPGR1'!#REF!)</f>
        <v>#REF!</v>
      </c>
      <c r="G118" s="269" t="s">
        <v>1340</v>
      </c>
      <c r="H118" s="269" t="s">
        <v>1425</v>
      </c>
      <c r="I118" s="276"/>
      <c r="J118" s="286" t="s">
        <v>1102</v>
      </c>
      <c r="K118" s="249">
        <v>20</v>
      </c>
      <c r="L118" s="251">
        <v>0.47</v>
      </c>
      <c r="M118" s="252">
        <f>+Tabla1[[#This Row],[Precio Unitario]]*Tabla1[[#This Row],[Cantidad de Insumos]]</f>
        <v>9.3999999999999986</v>
      </c>
      <c r="N118" s="415" t="s">
        <v>1427</v>
      </c>
      <c r="O118" s="250"/>
      <c r="P118" s="239"/>
      <c r="Q118" s="239"/>
      <c r="AR118" s="48"/>
    </row>
    <row r="119" spans="2:44" ht="12.75" x14ac:dyDescent="0.2">
      <c r="B119" s="254" t="e">
        <f>IF(Tabla1[[#This Row],[Código_Actividad]]="","",CONCATENATE(Tabla1[[#This Row],[POA]],".",Tabla1[[#This Row],[SRS]],".",Tabla1[[#This Row],[AREA]],".",Tabla1[[#This Row],[TIPO]]))</f>
        <v>#REF!</v>
      </c>
      <c r="C119" s="254" t="e">
        <f>IF(Tabla1[[#This Row],[Código_Actividad]]="","",'[3]Formulario PPGR1'!#REF!)</f>
        <v>#REF!</v>
      </c>
      <c r="D119" s="254" t="e">
        <f>IF(Tabla1[[#This Row],[Código_Actividad]]="","",'[3]Formulario PPGR1'!#REF!)</f>
        <v>#REF!</v>
      </c>
      <c r="E119" s="254" t="e">
        <f>IF(Tabla1[[#This Row],[Código_Actividad]]="","",'[3]Formulario PPGR1'!#REF!)</f>
        <v>#REF!</v>
      </c>
      <c r="F119" s="254" t="e">
        <f>IF(Tabla1[[#This Row],[Código_Actividad]]="","",'[3]Formulario PPGR1'!#REF!)</f>
        <v>#REF!</v>
      </c>
      <c r="G119" s="269" t="s">
        <v>1341</v>
      </c>
      <c r="H119" s="269" t="s">
        <v>1132</v>
      </c>
      <c r="I119" s="276"/>
      <c r="J119" s="286" t="s">
        <v>1102</v>
      </c>
      <c r="K119" s="249">
        <v>20</v>
      </c>
      <c r="L119" s="251">
        <v>0.47</v>
      </c>
      <c r="M119" s="252">
        <f>+Tabla1[[#This Row],[Precio Unitario]]*Tabla1[[#This Row],[Cantidad de Insumos]]</f>
        <v>9.3999999999999986</v>
      </c>
      <c r="N119" s="415" t="s">
        <v>1427</v>
      </c>
      <c r="O119" s="250"/>
      <c r="P119" s="239"/>
      <c r="Q119" s="239"/>
      <c r="AR119" s="48"/>
    </row>
    <row r="120" spans="2:44" ht="12.75" x14ac:dyDescent="0.2">
      <c r="B120" s="254" t="e">
        <f>IF(Tabla1[[#This Row],[Código_Actividad]]="","",CONCATENATE(Tabla1[[#This Row],[POA]],".",Tabla1[[#This Row],[SRS]],".",Tabla1[[#This Row],[AREA]],".",Tabla1[[#This Row],[TIPO]]))</f>
        <v>#REF!</v>
      </c>
      <c r="C120" s="254" t="e">
        <f>IF(Tabla1[[#This Row],[Código_Actividad]]="","",'[3]Formulario PPGR1'!#REF!)</f>
        <v>#REF!</v>
      </c>
      <c r="D120" s="254" t="e">
        <f>IF(Tabla1[[#This Row],[Código_Actividad]]="","",'[3]Formulario PPGR1'!#REF!)</f>
        <v>#REF!</v>
      </c>
      <c r="E120" s="254" t="e">
        <f>IF(Tabla1[[#This Row],[Código_Actividad]]="","",'[3]Formulario PPGR1'!#REF!)</f>
        <v>#REF!</v>
      </c>
      <c r="F120" s="254" t="e">
        <f>IF(Tabla1[[#This Row],[Código_Actividad]]="","",'[3]Formulario PPGR1'!#REF!)</f>
        <v>#REF!</v>
      </c>
      <c r="G120" s="268" t="s">
        <v>1343</v>
      </c>
      <c r="H120" s="269" t="s">
        <v>1148</v>
      </c>
      <c r="I120" s="276"/>
      <c r="J120" s="250" t="s">
        <v>1442</v>
      </c>
      <c r="K120" s="249">
        <v>1</v>
      </c>
      <c r="L120" s="251">
        <v>0</v>
      </c>
      <c r="M120" s="252">
        <f>+Tabla1[[#This Row],[Precio Unitario]]*Tabla1[[#This Row],[Cantidad de Insumos]]</f>
        <v>0</v>
      </c>
      <c r="N120" s="415" t="s">
        <v>1427</v>
      </c>
      <c r="O120" s="250"/>
      <c r="P120" s="239"/>
      <c r="Q120" s="239"/>
      <c r="AR120" s="48"/>
    </row>
    <row r="121" spans="2:44" ht="12.75" x14ac:dyDescent="0.2">
      <c r="B121" s="254" t="e">
        <f>IF(Tabla1[[#This Row],[Código_Actividad]]="","",CONCATENATE(Tabla1[[#This Row],[POA]],".",Tabla1[[#This Row],[SRS]],".",Tabla1[[#This Row],[AREA]],".",Tabla1[[#This Row],[TIPO]]))</f>
        <v>#REF!</v>
      </c>
      <c r="C121" s="254" t="e">
        <f>IF(Tabla1[[#This Row],[Código_Actividad]]="","",'[3]Formulario PPGR1'!#REF!)</f>
        <v>#REF!</v>
      </c>
      <c r="D121" s="254" t="e">
        <f>IF(Tabla1[[#This Row],[Código_Actividad]]="","",'[3]Formulario PPGR1'!#REF!)</f>
        <v>#REF!</v>
      </c>
      <c r="E121" s="254" t="e">
        <f>IF(Tabla1[[#This Row],[Código_Actividad]]="","",'[3]Formulario PPGR1'!#REF!)</f>
        <v>#REF!</v>
      </c>
      <c r="F121" s="254" t="e">
        <f>IF(Tabla1[[#This Row],[Código_Actividad]]="","",'[3]Formulario PPGR1'!#REF!)</f>
        <v>#REF!</v>
      </c>
      <c r="G121" s="269" t="s">
        <v>1345</v>
      </c>
      <c r="H121" s="269" t="s">
        <v>1441</v>
      </c>
      <c r="I121" s="276"/>
      <c r="J121" s="286" t="s">
        <v>1102</v>
      </c>
      <c r="K121" s="249">
        <v>12</v>
      </c>
      <c r="L121" s="251">
        <v>0.47</v>
      </c>
      <c r="M121" s="252">
        <f>+Tabla1[[#This Row],[Precio Unitario]]*Tabla1[[#This Row],[Cantidad de Insumos]]</f>
        <v>5.64</v>
      </c>
      <c r="N121" s="415" t="s">
        <v>1427</v>
      </c>
      <c r="O121" s="250"/>
      <c r="P121" s="239"/>
      <c r="Q121" s="239"/>
      <c r="AR121" s="48"/>
    </row>
    <row r="122" spans="2:44" ht="12.75" x14ac:dyDescent="0.2">
      <c r="B122" s="254" t="e">
        <f>IF(Tabla1[[#This Row],[Código_Actividad]]="","",CONCATENATE(Tabla1[[#This Row],[POA]],".",Tabla1[[#This Row],[SRS]],".",Tabla1[[#This Row],[AREA]],".",Tabla1[[#This Row],[TIPO]]))</f>
        <v>#REF!</v>
      </c>
      <c r="C122" s="254" t="e">
        <f>IF(Tabla1[[#This Row],[Código_Actividad]]="","",'[3]Formulario PPGR1'!#REF!)</f>
        <v>#REF!</v>
      </c>
      <c r="D122" s="254" t="e">
        <f>IF(Tabla1[[#This Row],[Código_Actividad]]="","",'[3]Formulario PPGR1'!#REF!)</f>
        <v>#REF!</v>
      </c>
      <c r="E122" s="254" t="e">
        <f>IF(Tabla1[[#This Row],[Código_Actividad]]="","",'[3]Formulario PPGR1'!#REF!)</f>
        <v>#REF!</v>
      </c>
      <c r="F122" s="254" t="e">
        <f>IF(Tabla1[[#This Row],[Código_Actividad]]="","",'[3]Formulario PPGR1'!#REF!)</f>
        <v>#REF!</v>
      </c>
      <c r="G122" s="269" t="s">
        <v>1421</v>
      </c>
      <c r="H122" s="269" t="s">
        <v>1441</v>
      </c>
      <c r="I122" s="276"/>
      <c r="J122" s="286" t="s">
        <v>1102</v>
      </c>
      <c r="K122" s="249">
        <v>3</v>
      </c>
      <c r="L122" s="251">
        <v>0.47</v>
      </c>
      <c r="M122" s="252">
        <f>+Tabla1[[#This Row],[Precio Unitario]]*Tabla1[[#This Row],[Cantidad de Insumos]]</f>
        <v>1.41</v>
      </c>
      <c r="N122" s="415" t="s">
        <v>1427</v>
      </c>
      <c r="O122" s="250"/>
      <c r="P122" s="239"/>
      <c r="Q122" s="239"/>
      <c r="AR122" s="48"/>
    </row>
    <row r="123" spans="2:44" ht="12.75" x14ac:dyDescent="0.2">
      <c r="B123" s="254" t="e">
        <f>IF(Tabla1[[#This Row],[Código_Actividad]]="","",CONCATENATE(Tabla1[[#This Row],[POA]],".",Tabla1[[#This Row],[SRS]],".",Tabla1[[#This Row],[AREA]],".",Tabla1[[#This Row],[TIPO]]))</f>
        <v>#REF!</v>
      </c>
      <c r="C123" s="254" t="e">
        <f>IF(Tabla1[[#This Row],[Código_Actividad]]="","",'[3]Formulario PPGR1'!#REF!)</f>
        <v>#REF!</v>
      </c>
      <c r="D123" s="254" t="e">
        <f>IF(Tabla1[[#This Row],[Código_Actividad]]="","",'[3]Formulario PPGR1'!#REF!)</f>
        <v>#REF!</v>
      </c>
      <c r="E123" s="254" t="e">
        <f>IF(Tabla1[[#This Row],[Código_Actividad]]="","",'[3]Formulario PPGR1'!#REF!)</f>
        <v>#REF!</v>
      </c>
      <c r="F123" s="254" t="e">
        <f>IF(Tabla1[[#This Row],[Código_Actividad]]="","",'[3]Formulario PPGR1'!#REF!)</f>
        <v>#REF!</v>
      </c>
      <c r="G123" s="269" t="s">
        <v>1348</v>
      </c>
      <c r="H123" s="269" t="s">
        <v>1148</v>
      </c>
      <c r="I123" s="276"/>
      <c r="J123" s="250" t="s">
        <v>1102</v>
      </c>
      <c r="K123" s="249">
        <v>12</v>
      </c>
      <c r="L123" s="251">
        <v>0</v>
      </c>
      <c r="M123" s="252">
        <f>+Tabla1[[#This Row],[Precio Unitario]]*Tabla1[[#This Row],[Cantidad de Insumos]]</f>
        <v>0</v>
      </c>
      <c r="N123" s="415" t="s">
        <v>1427</v>
      </c>
      <c r="O123" s="250"/>
      <c r="P123" s="239"/>
      <c r="Q123" s="239"/>
      <c r="AR123" s="48"/>
    </row>
    <row r="124" spans="2:44" ht="12.75" x14ac:dyDescent="0.2">
      <c r="B124" s="254" t="e">
        <f>IF(Tabla1[[#This Row],[Código_Actividad]]="","",CONCATENATE(Tabla1[[#This Row],[POA]],".",Tabla1[[#This Row],[SRS]],".",Tabla1[[#This Row],[AREA]],".",Tabla1[[#This Row],[TIPO]]))</f>
        <v>#REF!</v>
      </c>
      <c r="C124" s="254" t="e">
        <f>IF(Tabla1[[#This Row],[Código_Actividad]]="","",'[3]Formulario PPGR1'!#REF!)</f>
        <v>#REF!</v>
      </c>
      <c r="D124" s="254" t="e">
        <f>IF(Tabla1[[#This Row],[Código_Actividad]]="","",'[3]Formulario PPGR1'!#REF!)</f>
        <v>#REF!</v>
      </c>
      <c r="E124" s="254" t="e">
        <f>IF(Tabla1[[#This Row],[Código_Actividad]]="","",'[3]Formulario PPGR1'!#REF!)</f>
        <v>#REF!</v>
      </c>
      <c r="F124" s="254" t="e">
        <f>IF(Tabla1[[#This Row],[Código_Actividad]]="","",'[3]Formulario PPGR1'!#REF!)</f>
        <v>#REF!</v>
      </c>
      <c r="G124" s="269" t="s">
        <v>1349</v>
      </c>
      <c r="H124" s="269" t="s">
        <v>1425</v>
      </c>
      <c r="I124" s="276"/>
      <c r="J124" s="286" t="s">
        <v>1102</v>
      </c>
      <c r="K124" s="249">
        <v>30</v>
      </c>
      <c r="L124" s="251">
        <v>0.47</v>
      </c>
      <c r="M124" s="252">
        <f>+Tabla1[[#This Row],[Precio Unitario]]*Tabla1[[#This Row],[Cantidad de Insumos]]</f>
        <v>14.1</v>
      </c>
      <c r="N124" s="415" t="s">
        <v>1427</v>
      </c>
      <c r="O124" s="250"/>
      <c r="P124" s="239"/>
      <c r="Q124" s="239"/>
      <c r="AR124" s="48"/>
    </row>
    <row r="125" spans="2:44" ht="12.75" x14ac:dyDescent="0.2">
      <c r="B125" s="254" t="e">
        <f>IF(Tabla1[[#This Row],[Código_Actividad]]="","",CONCATENATE(Tabla1[[#This Row],[POA]],".",Tabla1[[#This Row],[SRS]],".",Tabla1[[#This Row],[AREA]],".",Tabla1[[#This Row],[TIPO]]))</f>
        <v>#REF!</v>
      </c>
      <c r="C125" s="254" t="e">
        <f>IF(Tabla1[[#This Row],[Código_Actividad]]="","",'[3]Formulario PPGR1'!#REF!)</f>
        <v>#REF!</v>
      </c>
      <c r="D125" s="254" t="e">
        <f>IF(Tabla1[[#This Row],[Código_Actividad]]="","",'[3]Formulario PPGR1'!#REF!)</f>
        <v>#REF!</v>
      </c>
      <c r="E125" s="254" t="e">
        <f>IF(Tabla1[[#This Row],[Código_Actividad]]="","",'[3]Formulario PPGR1'!#REF!)</f>
        <v>#REF!</v>
      </c>
      <c r="F125" s="254" t="e">
        <f>IF(Tabla1[[#This Row],[Código_Actividad]]="","",'[3]Formulario PPGR1'!#REF!)</f>
        <v>#REF!</v>
      </c>
      <c r="G125" s="269" t="s">
        <v>1350</v>
      </c>
      <c r="H125" s="269" t="s">
        <v>1425</v>
      </c>
      <c r="I125" s="276"/>
      <c r="J125" s="286" t="s">
        <v>1102</v>
      </c>
      <c r="K125" s="249">
        <v>32</v>
      </c>
      <c r="L125" s="251">
        <v>0.47</v>
      </c>
      <c r="M125" s="252">
        <f>+Tabla1[[#This Row],[Precio Unitario]]*Tabla1[[#This Row],[Cantidad de Insumos]]</f>
        <v>15.04</v>
      </c>
      <c r="N125" s="415" t="s">
        <v>1427</v>
      </c>
      <c r="O125" s="250"/>
      <c r="P125" s="239"/>
      <c r="Q125" s="239"/>
      <c r="AR125" s="48"/>
    </row>
    <row r="126" spans="2:44" ht="12.75" x14ac:dyDescent="0.2">
      <c r="B126" s="254" t="e">
        <f>IF(Tabla1[[#This Row],[Código_Actividad]]="","",CONCATENATE(Tabla1[[#This Row],[POA]],".",Tabla1[[#This Row],[SRS]],".",Tabla1[[#This Row],[AREA]],".",Tabla1[[#This Row],[TIPO]]))</f>
        <v>#REF!</v>
      </c>
      <c r="C126" s="254" t="e">
        <f>IF(Tabla1[[#This Row],[Código_Actividad]]="","",'[3]Formulario PPGR1'!#REF!)</f>
        <v>#REF!</v>
      </c>
      <c r="D126" s="254" t="e">
        <f>IF(Tabla1[[#This Row],[Código_Actividad]]="","",'[3]Formulario PPGR1'!#REF!)</f>
        <v>#REF!</v>
      </c>
      <c r="E126" s="254" t="e">
        <f>IF(Tabla1[[#This Row],[Código_Actividad]]="","",'[3]Formulario PPGR1'!#REF!)</f>
        <v>#REF!</v>
      </c>
      <c r="F126" s="254" t="e">
        <f>IF(Tabla1[[#This Row],[Código_Actividad]]="","",'[3]Formulario PPGR1'!#REF!)</f>
        <v>#REF!</v>
      </c>
      <c r="G126" s="269" t="s">
        <v>1352</v>
      </c>
      <c r="H126" s="269" t="s">
        <v>1435</v>
      </c>
      <c r="I126" s="276"/>
      <c r="J126" s="250" t="s">
        <v>1102</v>
      </c>
      <c r="K126" s="249">
        <v>1</v>
      </c>
      <c r="L126" s="251">
        <v>389.83</v>
      </c>
      <c r="M126" s="252">
        <f>+Tabla1[[#This Row],[Precio Unitario]]*Tabla1[[#This Row],[Cantidad de Insumos]]</f>
        <v>389.83</v>
      </c>
      <c r="N126" s="415" t="s">
        <v>1427</v>
      </c>
      <c r="O126" s="250"/>
      <c r="P126" s="239"/>
      <c r="Q126" s="239"/>
      <c r="AR126" s="48"/>
    </row>
    <row r="127" spans="2:44" ht="12.75" x14ac:dyDescent="0.2">
      <c r="B127" s="282" t="str">
        <f>IF(Tabla1[[#This Row],[Código_Actividad]]="","",CONCATENATE(Tabla1[[#This Row],[POA]],".",Tabla1[[#This Row],[SRS]],".",Tabla1[[#This Row],[AREA]],".",Tabla1[[#This Row],[TIPO]]))</f>
        <v/>
      </c>
      <c r="C127" s="282" t="str">
        <f>IF(Tabla1[[#This Row],[Código_Actividad]]="","",'[3]Formulario PPGR1'!#REF!)</f>
        <v/>
      </c>
      <c r="D127" s="282" t="str">
        <f>IF(Tabla1[[#This Row],[Código_Actividad]]="","",'[3]Formulario PPGR1'!#REF!)</f>
        <v/>
      </c>
      <c r="E127" s="282" t="str">
        <f>IF(Tabla1[[#This Row],[Código_Actividad]]="","",'[3]Formulario PPGR1'!#REF!)</f>
        <v/>
      </c>
      <c r="F127" s="282" t="str">
        <f>IF(Tabla1[[#This Row],[Código_Actividad]]="","",'[3]Formulario PPGR1'!#REF!)</f>
        <v/>
      </c>
      <c r="G127" s="283"/>
      <c r="H127" s="250" t="s">
        <v>1425</v>
      </c>
      <c r="I127" s="285"/>
      <c r="J127" s="250" t="s">
        <v>1102</v>
      </c>
      <c r="K127" s="283">
        <v>10</v>
      </c>
      <c r="L127" s="287">
        <v>0.47</v>
      </c>
      <c r="M127" s="287">
        <f>+Tabla1[[#This Row],[Precio Unitario]]*Tabla1[[#This Row],[Cantidad de Insumos]]</f>
        <v>4.6999999999999993</v>
      </c>
      <c r="N127" s="415" t="s">
        <v>1427</v>
      </c>
      <c r="O127" s="284"/>
      <c r="P127" s="239"/>
      <c r="Q127" s="239"/>
      <c r="AR127" s="48"/>
    </row>
    <row r="128" spans="2:44" ht="12.75" x14ac:dyDescent="0.2">
      <c r="B128" s="254" t="e">
        <f>IF(Tabla1[[#This Row],[Código_Actividad]]="","",CONCATENATE(Tabla1[[#This Row],[POA]],".",Tabla1[[#This Row],[SRS]],".",Tabla1[[#This Row],[AREA]],".",Tabla1[[#This Row],[TIPO]]))</f>
        <v>#REF!</v>
      </c>
      <c r="C128" s="254" t="e">
        <f>IF(Tabla1[[#This Row],[Código_Actividad]]="","",'[3]Formulario PPGR1'!#REF!)</f>
        <v>#REF!</v>
      </c>
      <c r="D128" s="254" t="e">
        <f>IF(Tabla1[[#This Row],[Código_Actividad]]="","",'[3]Formulario PPGR1'!#REF!)</f>
        <v>#REF!</v>
      </c>
      <c r="E128" s="254" t="e">
        <f>IF(Tabla1[[#This Row],[Código_Actividad]]="","",'[3]Formulario PPGR1'!#REF!)</f>
        <v>#REF!</v>
      </c>
      <c r="F128" s="254" t="e">
        <f>IF(Tabla1[[#This Row],[Código_Actividad]]="","",'[3]Formulario PPGR1'!#REF!)</f>
        <v>#REF!</v>
      </c>
      <c r="G128" s="269" t="s">
        <v>1354</v>
      </c>
      <c r="H128" s="269" t="s">
        <v>1441</v>
      </c>
      <c r="I128" s="276"/>
      <c r="J128" s="286" t="s">
        <v>1102</v>
      </c>
      <c r="K128" s="414">
        <f ca="1">#REF!*Tabla1[[#This Row],[Cantidad de Insumos]]</f>
        <v>24</v>
      </c>
      <c r="L128" s="251">
        <v>0.47</v>
      </c>
      <c r="M128" s="252">
        <f ca="1">+Tabla1[[#This Row],[Precio Unitario]]*Tabla1[[#This Row],[Cantidad de Insumos]]</f>
        <v>3.76</v>
      </c>
      <c r="N128" s="415" t="s">
        <v>1427</v>
      </c>
      <c r="O128" s="250"/>
      <c r="P128" s="239"/>
      <c r="Q128" s="239"/>
      <c r="AR128" s="48"/>
    </row>
    <row r="129" spans="2:44" ht="12.75" x14ac:dyDescent="0.2">
      <c r="B129" s="254" t="e">
        <f>IF(Tabla1[[#This Row],[Código_Actividad]]="","",CONCATENATE(Tabla1[[#This Row],[POA]],".",Tabla1[[#This Row],[SRS]],".",Tabla1[[#This Row],[AREA]],".",Tabla1[[#This Row],[TIPO]]))</f>
        <v>#REF!</v>
      </c>
      <c r="C129" s="254" t="e">
        <f>IF(Tabla1[[#This Row],[Código_Actividad]]="","",'[3]Formulario PPGR1'!#REF!)</f>
        <v>#REF!</v>
      </c>
      <c r="D129" s="254" t="e">
        <f>IF(Tabla1[[#This Row],[Código_Actividad]]="","",'[3]Formulario PPGR1'!#REF!)</f>
        <v>#REF!</v>
      </c>
      <c r="E129" s="254" t="e">
        <f>IF(Tabla1[[#This Row],[Código_Actividad]]="","",'[3]Formulario PPGR1'!#REF!)</f>
        <v>#REF!</v>
      </c>
      <c r="F129" s="254" t="e">
        <f>IF(Tabla1[[#This Row],[Código_Actividad]]="","",'[3]Formulario PPGR1'!#REF!)</f>
        <v>#REF!</v>
      </c>
      <c r="G129" s="268" t="s">
        <v>1422</v>
      </c>
      <c r="H129" s="269" t="s">
        <v>1435</v>
      </c>
      <c r="I129" s="276"/>
      <c r="J129" s="250" t="s">
        <v>1102</v>
      </c>
      <c r="K129" s="414">
        <f ca="1">#REF!*Tabla1[[#This Row],[Cantidad de Insumos]]</f>
        <v>1</v>
      </c>
      <c r="L129" s="251">
        <v>389.83</v>
      </c>
      <c r="M129" s="252">
        <f ca="1">+Tabla1[[#This Row],[Precio Unitario]]*Tabla1[[#This Row],[Cantidad de Insumos]]</f>
        <v>389.83</v>
      </c>
      <c r="N129" s="415" t="s">
        <v>1427</v>
      </c>
      <c r="O129" s="250"/>
      <c r="P129" s="239"/>
      <c r="Q129" s="239"/>
      <c r="AR129" s="48"/>
    </row>
    <row r="130" spans="2:44" ht="12.75" x14ac:dyDescent="0.2">
      <c r="B130" s="282" t="str">
        <f>IF(Tabla1[[#This Row],[Código_Actividad]]="","",CONCATENATE(Tabla1[[#This Row],[POA]],".",Tabla1[[#This Row],[SRS]],".",Tabla1[[#This Row],[AREA]],".",Tabla1[[#This Row],[TIPO]]))</f>
        <v/>
      </c>
      <c r="C130" s="282" t="str">
        <f>IF(Tabla1[[#This Row],[Código_Actividad]]="","",'[3]Formulario PPGR1'!#REF!)</f>
        <v/>
      </c>
      <c r="D130" s="282" t="str">
        <f>IF(Tabla1[[#This Row],[Código_Actividad]]="","",'[3]Formulario PPGR1'!#REF!)</f>
        <v/>
      </c>
      <c r="E130" s="282" t="str">
        <f>IF(Tabla1[[#This Row],[Código_Actividad]]="","",'[3]Formulario PPGR1'!#REF!)</f>
        <v/>
      </c>
      <c r="F130" s="282" t="str">
        <f>IF(Tabla1[[#This Row],[Código_Actividad]]="","",'[3]Formulario PPGR1'!#REF!)</f>
        <v/>
      </c>
      <c r="G130" s="283"/>
      <c r="H130" s="250" t="s">
        <v>1425</v>
      </c>
      <c r="I130" s="285"/>
      <c r="J130" s="250" t="s">
        <v>1102</v>
      </c>
      <c r="K130" s="283">
        <v>10</v>
      </c>
      <c r="L130" s="287">
        <v>0.47</v>
      </c>
      <c r="M130" s="287">
        <f>+Tabla1[[#This Row],[Precio Unitario]]*Tabla1[[#This Row],[Cantidad de Insumos]]</f>
        <v>4.6999999999999993</v>
      </c>
      <c r="N130" s="415" t="s">
        <v>1427</v>
      </c>
      <c r="O130" s="284"/>
      <c r="P130" s="239"/>
      <c r="Q130" s="239"/>
      <c r="AR130" s="48"/>
    </row>
    <row r="131" spans="2:44" ht="12.75" x14ac:dyDescent="0.2">
      <c r="B131" s="254" t="e">
        <f>IF(Tabla1[[#This Row],[Código_Actividad]]="","",CONCATENATE(Tabla1[[#This Row],[POA]],".",Tabla1[[#This Row],[SRS]],".",Tabla1[[#This Row],[AREA]],".",Tabla1[[#This Row],[TIPO]]))</f>
        <v>#REF!</v>
      </c>
      <c r="C131" s="254" t="e">
        <f>IF(Tabla1[[#This Row],[Código_Actividad]]="","",'[3]Formulario PPGR1'!#REF!)</f>
        <v>#REF!</v>
      </c>
      <c r="D131" s="254" t="e">
        <f>IF(Tabla1[[#This Row],[Código_Actividad]]="","",'[3]Formulario PPGR1'!#REF!)</f>
        <v>#REF!</v>
      </c>
      <c r="E131" s="254" t="e">
        <f>IF(Tabla1[[#This Row],[Código_Actividad]]="","",'[3]Formulario PPGR1'!#REF!)</f>
        <v>#REF!</v>
      </c>
      <c r="F131" s="254" t="e">
        <f>IF(Tabla1[[#This Row],[Código_Actividad]]="","",'[3]Formulario PPGR1'!#REF!)</f>
        <v>#REF!</v>
      </c>
      <c r="G131" s="268" t="s">
        <v>1423</v>
      </c>
      <c r="H131" s="269" t="s">
        <v>1425</v>
      </c>
      <c r="I131" s="276"/>
      <c r="J131" s="286" t="s">
        <v>1102</v>
      </c>
      <c r="K131" s="249">
        <v>32</v>
      </c>
      <c r="L131" s="251">
        <v>0.47</v>
      </c>
      <c r="M131" s="252">
        <f>+Tabla1[[#This Row],[Precio Unitario]]*Tabla1[[#This Row],[Cantidad de Insumos]]</f>
        <v>15.04</v>
      </c>
      <c r="N131" s="415" t="s">
        <v>1427</v>
      </c>
      <c r="O131" s="250"/>
      <c r="P131" s="239"/>
      <c r="Q131" s="239"/>
      <c r="AR131" s="48"/>
    </row>
    <row r="132" spans="2:44" ht="12.75" x14ac:dyDescent="0.2">
      <c r="B132" s="254" t="e">
        <f>IF(Tabla1[[#This Row],[Código_Actividad]]="","",CONCATENATE(Tabla1[[#This Row],[POA]],".",Tabla1[[#This Row],[SRS]],".",Tabla1[[#This Row],[AREA]],".",Tabla1[[#This Row],[TIPO]]))</f>
        <v>#REF!</v>
      </c>
      <c r="C132" s="254" t="e">
        <f>IF(Tabla1[[#This Row],[Código_Actividad]]="","",'[3]Formulario PPGR1'!#REF!)</f>
        <v>#REF!</v>
      </c>
      <c r="D132" s="254" t="e">
        <f>IF(Tabla1[[#This Row],[Código_Actividad]]="","",'[3]Formulario PPGR1'!#REF!)</f>
        <v>#REF!</v>
      </c>
      <c r="E132" s="254" t="e">
        <f>IF(Tabla1[[#This Row],[Código_Actividad]]="","",'[3]Formulario PPGR1'!#REF!)</f>
        <v>#REF!</v>
      </c>
      <c r="F132" s="254" t="e">
        <f>IF(Tabla1[[#This Row],[Código_Actividad]]="","",'[3]Formulario PPGR1'!#REF!)</f>
        <v>#REF!</v>
      </c>
      <c r="G132" s="268" t="s">
        <v>1240</v>
      </c>
      <c r="H132" s="269" t="s">
        <v>1148</v>
      </c>
      <c r="I132" s="276"/>
      <c r="J132" s="250" t="s">
        <v>1102</v>
      </c>
      <c r="K132" s="249">
        <v>4</v>
      </c>
      <c r="L132" s="251">
        <v>0</v>
      </c>
      <c r="M132" s="252">
        <f>+Tabla1[[#This Row],[Precio Unitario]]*Tabla1[[#This Row],[Cantidad de Insumos]]</f>
        <v>0</v>
      </c>
      <c r="N132" s="415" t="s">
        <v>1427</v>
      </c>
      <c r="O132" s="250"/>
      <c r="P132" s="239"/>
      <c r="Q132" s="239"/>
      <c r="AR132" s="48"/>
    </row>
    <row r="133" spans="2:44" ht="12.75" x14ac:dyDescent="0.2">
      <c r="B133" s="254" t="e">
        <f>IF(Tabla1[[#This Row],[Código_Actividad]]="","",CONCATENATE(Tabla1[[#This Row],[POA]],".",Tabla1[[#This Row],[SRS]],".",Tabla1[[#This Row],[AREA]],".",Tabla1[[#This Row],[TIPO]]))</f>
        <v>#REF!</v>
      </c>
      <c r="C133" s="254" t="e">
        <f>IF(Tabla1[[#This Row],[Código_Actividad]]="","",'[3]Formulario PPGR1'!#REF!)</f>
        <v>#REF!</v>
      </c>
      <c r="D133" s="254" t="e">
        <f>IF(Tabla1[[#This Row],[Código_Actividad]]="","",'[3]Formulario PPGR1'!#REF!)</f>
        <v>#REF!</v>
      </c>
      <c r="E133" s="254" t="e">
        <f>IF(Tabla1[[#This Row],[Código_Actividad]]="","",'[3]Formulario PPGR1'!#REF!)</f>
        <v>#REF!</v>
      </c>
      <c r="F133" s="254" t="e">
        <f>IF(Tabla1[[#This Row],[Código_Actividad]]="","",'[3]Formulario PPGR1'!#REF!)</f>
        <v>#REF!</v>
      </c>
      <c r="G133" s="269" t="s">
        <v>1241</v>
      </c>
      <c r="H133" s="269" t="s">
        <v>1425</v>
      </c>
      <c r="I133" s="276"/>
      <c r="J133" s="286" t="s">
        <v>1102</v>
      </c>
      <c r="K133" s="249">
        <v>20</v>
      </c>
      <c r="L133" s="251">
        <v>0.47</v>
      </c>
      <c r="M133" s="252">
        <f>+Tabla1[[#This Row],[Precio Unitario]]*Tabla1[[#This Row],[Cantidad de Insumos]]</f>
        <v>9.3999999999999986</v>
      </c>
      <c r="N133" s="415" t="s">
        <v>1427</v>
      </c>
      <c r="O133" s="250"/>
      <c r="P133" s="239"/>
      <c r="Q133" s="239"/>
      <c r="AR133" s="48"/>
    </row>
    <row r="134" spans="2:44" ht="12.75" x14ac:dyDescent="0.2">
      <c r="B134" s="254" t="e">
        <f>IF(Tabla1[[#This Row],[Código_Actividad]]="","",CONCATENATE(Tabla1[[#This Row],[POA]],".",Tabla1[[#This Row],[SRS]],".",Tabla1[[#This Row],[AREA]],".",Tabla1[[#This Row],[TIPO]]))</f>
        <v>#REF!</v>
      </c>
      <c r="C134" s="254" t="e">
        <f>IF(Tabla1[[#This Row],[Código_Actividad]]="","",'[3]Formulario PPGR1'!#REF!)</f>
        <v>#REF!</v>
      </c>
      <c r="D134" s="254" t="e">
        <f>IF(Tabla1[[#This Row],[Código_Actividad]]="","",'[3]Formulario PPGR1'!#REF!)</f>
        <v>#REF!</v>
      </c>
      <c r="E134" s="254" t="e">
        <f>IF(Tabla1[[#This Row],[Código_Actividad]]="","",'[3]Formulario PPGR1'!#REF!)</f>
        <v>#REF!</v>
      </c>
      <c r="F134" s="254" t="e">
        <f>IF(Tabla1[[#This Row],[Código_Actividad]]="","",'[3]Formulario PPGR1'!#REF!)</f>
        <v>#REF!</v>
      </c>
      <c r="G134" s="269" t="s">
        <v>1242</v>
      </c>
      <c r="H134" s="269" t="s">
        <v>1425</v>
      </c>
      <c r="I134" s="276"/>
      <c r="J134" s="286" t="s">
        <v>1102</v>
      </c>
      <c r="K134" s="249">
        <v>20</v>
      </c>
      <c r="L134" s="251">
        <v>0.47</v>
      </c>
      <c r="M134" s="252">
        <f>+Tabla1[[#This Row],[Precio Unitario]]*Tabla1[[#This Row],[Cantidad de Insumos]]</f>
        <v>9.3999999999999986</v>
      </c>
      <c r="N134" s="415" t="s">
        <v>1427</v>
      </c>
      <c r="O134" s="250"/>
      <c r="P134" s="239"/>
      <c r="Q134" s="239"/>
      <c r="AR134" s="48"/>
    </row>
    <row r="135" spans="2:44" ht="12.75" x14ac:dyDescent="0.2">
      <c r="B135" s="254" t="e">
        <f>IF(Tabla1[[#This Row],[Código_Actividad]]="","",CONCATENATE(Tabla1[[#This Row],[POA]],".",Tabla1[[#This Row],[SRS]],".",Tabla1[[#This Row],[AREA]],".",Tabla1[[#This Row],[TIPO]]))</f>
        <v>#REF!</v>
      </c>
      <c r="C135" s="254" t="e">
        <f>IF(Tabla1[[#This Row],[Código_Actividad]]="","",'[3]Formulario PPGR1'!#REF!)</f>
        <v>#REF!</v>
      </c>
      <c r="D135" s="254" t="e">
        <f>IF(Tabla1[[#This Row],[Código_Actividad]]="","",'[3]Formulario PPGR1'!#REF!)</f>
        <v>#REF!</v>
      </c>
      <c r="E135" s="254" t="e">
        <f>IF(Tabla1[[#This Row],[Código_Actividad]]="","",'[3]Formulario PPGR1'!#REF!)</f>
        <v>#REF!</v>
      </c>
      <c r="F135" s="254" t="e">
        <f>IF(Tabla1[[#This Row],[Código_Actividad]]="","",'[3]Formulario PPGR1'!#REF!)</f>
        <v>#REF!</v>
      </c>
      <c r="G135" s="269" t="s">
        <v>1362</v>
      </c>
      <c r="H135" s="269" t="s">
        <v>1425</v>
      </c>
      <c r="I135" s="276"/>
      <c r="J135" s="286" t="s">
        <v>1102</v>
      </c>
      <c r="K135" s="249">
        <v>20</v>
      </c>
      <c r="L135" s="251">
        <v>0.47</v>
      </c>
      <c r="M135" s="252">
        <f>+Tabla1[[#This Row],[Precio Unitario]]*Tabla1[[#This Row],[Cantidad de Insumos]]</f>
        <v>9.3999999999999986</v>
      </c>
      <c r="N135" s="253" t="s">
        <v>1427</v>
      </c>
      <c r="O135" s="250"/>
      <c r="P135" s="239"/>
      <c r="Q135" s="239"/>
      <c r="AR135" s="48"/>
    </row>
    <row r="136" spans="2:44" ht="12.75" x14ac:dyDescent="0.2">
      <c r="B136" s="254" t="e">
        <f>IF(Tabla1[[#This Row],[Código_Actividad]]="","",CONCATENATE(Tabla1[[#This Row],[POA]],".",Tabla1[[#This Row],[SRS]],".",Tabla1[[#This Row],[AREA]],".",Tabla1[[#This Row],[TIPO]]))</f>
        <v>#REF!</v>
      </c>
      <c r="C136" s="254" t="e">
        <f>IF(Tabla1[[#This Row],[Código_Actividad]]="","",'[3]Formulario PPGR1'!#REF!)</f>
        <v>#REF!</v>
      </c>
      <c r="D136" s="254" t="e">
        <f>IF(Tabla1[[#This Row],[Código_Actividad]]="","",'[3]Formulario PPGR1'!#REF!)</f>
        <v>#REF!</v>
      </c>
      <c r="E136" s="254" t="e">
        <f>IF(Tabla1[[#This Row],[Código_Actividad]]="","",'[3]Formulario PPGR1'!#REF!)</f>
        <v>#REF!</v>
      </c>
      <c r="F136" s="254" t="e">
        <f>IF(Tabla1[[#This Row],[Código_Actividad]]="","",'[3]Formulario PPGR1'!#REF!)</f>
        <v>#REF!</v>
      </c>
      <c r="G136" s="269" t="s">
        <v>1363</v>
      </c>
      <c r="H136" s="269" t="s">
        <v>1148</v>
      </c>
      <c r="I136" s="276"/>
      <c r="J136" s="250" t="s">
        <v>1102</v>
      </c>
      <c r="K136" s="249">
        <v>144</v>
      </c>
      <c r="L136" s="251">
        <v>0</v>
      </c>
      <c r="M136" s="252">
        <f>+Tabla1[[#This Row],[Precio Unitario]]*Tabla1[[#This Row],[Cantidad de Insumos]]</f>
        <v>0</v>
      </c>
      <c r="N136" s="415" t="s">
        <v>1427</v>
      </c>
      <c r="O136" s="250"/>
      <c r="P136" s="239"/>
      <c r="Q136" s="239"/>
      <c r="AR136" s="48"/>
    </row>
    <row r="137" spans="2:44" ht="12.75" x14ac:dyDescent="0.2">
      <c r="B137" s="254" t="e">
        <f>IF(Tabla1[[#This Row],[Código_Actividad]]="","",CONCATENATE(Tabla1[[#This Row],[POA]],".",Tabla1[[#This Row],[SRS]],".",Tabla1[[#This Row],[AREA]],".",Tabla1[[#This Row],[TIPO]]))</f>
        <v>#REF!</v>
      </c>
      <c r="C137" s="254" t="e">
        <f>IF(Tabla1[[#This Row],[Código_Actividad]]="","",'[3]Formulario PPGR1'!#REF!)</f>
        <v>#REF!</v>
      </c>
      <c r="D137" s="254" t="e">
        <f>IF(Tabla1[[#This Row],[Código_Actividad]]="","",'[3]Formulario PPGR1'!#REF!)</f>
        <v>#REF!</v>
      </c>
      <c r="E137" s="254" t="e">
        <f>IF(Tabla1[[#This Row],[Código_Actividad]]="","",'[3]Formulario PPGR1'!#REF!)</f>
        <v>#REF!</v>
      </c>
      <c r="F137" s="254" t="e">
        <f>IF(Tabla1[[#This Row],[Código_Actividad]]="","",'[3]Formulario PPGR1'!#REF!)</f>
        <v>#REF!</v>
      </c>
      <c r="G137" s="269" t="s">
        <v>1366</v>
      </c>
      <c r="H137" s="269" t="s">
        <v>1425</v>
      </c>
      <c r="I137" s="276"/>
      <c r="J137" s="286" t="s">
        <v>1102</v>
      </c>
      <c r="K137" s="249">
        <v>20</v>
      </c>
      <c r="L137" s="251">
        <v>0.47</v>
      </c>
      <c r="M137" s="252">
        <f>+Tabla1[[#This Row],[Precio Unitario]]*Tabla1[[#This Row],[Cantidad de Insumos]]</f>
        <v>9.3999999999999986</v>
      </c>
      <c r="N137" s="415" t="s">
        <v>1427</v>
      </c>
      <c r="O137" s="250"/>
      <c r="P137" s="239"/>
      <c r="Q137" s="239"/>
      <c r="AR137" s="48"/>
    </row>
    <row r="138" spans="2:44" ht="12.75" x14ac:dyDescent="0.2">
      <c r="B138" s="254" t="e">
        <f>IF(Tabla1[[#This Row],[Código_Actividad]]="","",CONCATENATE(Tabla1[[#This Row],[POA]],".",Tabla1[[#This Row],[SRS]],".",Tabla1[[#This Row],[AREA]],".",Tabla1[[#This Row],[TIPO]]))</f>
        <v>#REF!</v>
      </c>
      <c r="C138" s="254" t="e">
        <f>IF(Tabla1[[#This Row],[Código_Actividad]]="","",'[3]Formulario PPGR1'!#REF!)</f>
        <v>#REF!</v>
      </c>
      <c r="D138" s="254" t="e">
        <f>IF(Tabla1[[#This Row],[Código_Actividad]]="","",'[3]Formulario PPGR1'!#REF!)</f>
        <v>#REF!</v>
      </c>
      <c r="E138" s="254" t="e">
        <f>IF(Tabla1[[#This Row],[Código_Actividad]]="","",'[3]Formulario PPGR1'!#REF!)</f>
        <v>#REF!</v>
      </c>
      <c r="F138" s="254" t="e">
        <f>IF(Tabla1[[#This Row],[Código_Actividad]]="","",'[3]Formulario PPGR1'!#REF!)</f>
        <v>#REF!</v>
      </c>
      <c r="G138" s="269" t="s">
        <v>1368</v>
      </c>
      <c r="H138" s="269" t="s">
        <v>1425</v>
      </c>
      <c r="I138" s="276"/>
      <c r="J138" s="286" t="s">
        <v>1102</v>
      </c>
      <c r="K138" s="249">
        <v>5</v>
      </c>
      <c r="L138" s="251">
        <v>0.47</v>
      </c>
      <c r="M138" s="252">
        <f>+Tabla1[[#This Row],[Precio Unitario]]*Tabla1[[#This Row],[Cantidad de Insumos]]</f>
        <v>2.3499999999999996</v>
      </c>
      <c r="N138" s="415" t="s">
        <v>1427</v>
      </c>
      <c r="O138" s="250"/>
      <c r="P138" s="239"/>
      <c r="Q138" s="239"/>
      <c r="AR138" s="48"/>
    </row>
    <row r="139" spans="2:44" ht="12.75" x14ac:dyDescent="0.2">
      <c r="B139" s="254" t="e">
        <f>IF(Tabla1[[#This Row],[Código_Actividad]]="","",CONCATENATE(Tabla1[[#This Row],[POA]],".",Tabla1[[#This Row],[SRS]],".",Tabla1[[#This Row],[AREA]],".",Tabla1[[#This Row],[TIPO]]))</f>
        <v>#REF!</v>
      </c>
      <c r="C139" s="254" t="e">
        <f>IF(Tabla1[[#This Row],[Código_Actividad]]="","",'[3]Formulario PPGR1'!#REF!)</f>
        <v>#REF!</v>
      </c>
      <c r="D139" s="254" t="e">
        <f>IF(Tabla1[[#This Row],[Código_Actividad]]="","",'[3]Formulario PPGR1'!#REF!)</f>
        <v>#REF!</v>
      </c>
      <c r="E139" s="254" t="e">
        <f>IF(Tabla1[[#This Row],[Código_Actividad]]="","",'[3]Formulario PPGR1'!#REF!)</f>
        <v>#REF!</v>
      </c>
      <c r="F139" s="254" t="e">
        <f>IF(Tabla1[[#This Row],[Código_Actividad]]="","",'[3]Formulario PPGR1'!#REF!)</f>
        <v>#REF!</v>
      </c>
      <c r="G139" s="269" t="s">
        <v>1369</v>
      </c>
      <c r="H139" s="269" t="s">
        <v>1435</v>
      </c>
      <c r="I139" s="276"/>
      <c r="J139" s="250" t="s">
        <v>1102</v>
      </c>
      <c r="K139" s="249">
        <v>1</v>
      </c>
      <c r="L139" s="251">
        <v>389.83</v>
      </c>
      <c r="M139" s="252">
        <f>+Tabla1[[#This Row],[Precio Unitario]]*Tabla1[[#This Row],[Cantidad de Insumos]]</f>
        <v>389.83</v>
      </c>
      <c r="N139" s="415" t="s">
        <v>1427</v>
      </c>
      <c r="O139" s="250"/>
      <c r="P139" s="239"/>
      <c r="Q139" s="239"/>
      <c r="AR139" s="48"/>
    </row>
    <row r="140" spans="2:44" ht="12.75" x14ac:dyDescent="0.2">
      <c r="B140" s="282" t="str">
        <f>IF(Tabla1[[#This Row],[Código_Actividad]]="","",CONCATENATE(Tabla1[[#This Row],[POA]],".",Tabla1[[#This Row],[SRS]],".",Tabla1[[#This Row],[AREA]],".",Tabla1[[#This Row],[TIPO]]))</f>
        <v/>
      </c>
      <c r="C140" s="282" t="str">
        <f>IF(Tabla1[[#This Row],[Código_Actividad]]="","",'[3]Formulario PPGR1'!#REF!)</f>
        <v/>
      </c>
      <c r="D140" s="282" t="str">
        <f>IF(Tabla1[[#This Row],[Código_Actividad]]="","",'[3]Formulario PPGR1'!#REF!)</f>
        <v/>
      </c>
      <c r="E140" s="282" t="str">
        <f>IF(Tabla1[[#This Row],[Código_Actividad]]="","",'[3]Formulario PPGR1'!#REF!)</f>
        <v/>
      </c>
      <c r="F140" s="282" t="str">
        <f>IF(Tabla1[[#This Row],[Código_Actividad]]="","",'[3]Formulario PPGR1'!#REF!)</f>
        <v/>
      </c>
      <c r="G140" s="283"/>
      <c r="H140" s="250" t="s">
        <v>1425</v>
      </c>
      <c r="I140" s="285"/>
      <c r="J140" s="250" t="s">
        <v>1102</v>
      </c>
      <c r="K140" s="283">
        <v>10</v>
      </c>
      <c r="L140" s="287">
        <v>0.47</v>
      </c>
      <c r="M140" s="287">
        <f>+Tabla1[[#This Row],[Precio Unitario]]*Tabla1[[#This Row],[Cantidad de Insumos]]</f>
        <v>4.6999999999999993</v>
      </c>
      <c r="N140" s="415" t="s">
        <v>1427</v>
      </c>
      <c r="O140" s="284"/>
      <c r="P140" s="239"/>
      <c r="Q140" s="239"/>
      <c r="AR140" s="48"/>
    </row>
    <row r="141" spans="2:44" ht="12.75" x14ac:dyDescent="0.2">
      <c r="B141" s="254" t="e">
        <f>IF(Tabla1[[#This Row],[Código_Actividad]]="","",CONCATENATE(Tabla1[[#This Row],[POA]],".",Tabla1[[#This Row],[SRS]],".",Tabla1[[#This Row],[AREA]],".",Tabla1[[#This Row],[TIPO]]))</f>
        <v>#REF!</v>
      </c>
      <c r="C141" s="254" t="e">
        <f>IF(Tabla1[[#This Row],[Código_Actividad]]="","",'[3]Formulario PPGR1'!#REF!)</f>
        <v>#REF!</v>
      </c>
      <c r="D141" s="254" t="e">
        <f>IF(Tabla1[[#This Row],[Código_Actividad]]="","",'[3]Formulario PPGR1'!#REF!)</f>
        <v>#REF!</v>
      </c>
      <c r="E141" s="254" t="e">
        <f>IF(Tabla1[[#This Row],[Código_Actividad]]="","",'[3]Formulario PPGR1'!#REF!)</f>
        <v>#REF!</v>
      </c>
      <c r="F141" s="254" t="e">
        <f>IF(Tabla1[[#This Row],[Código_Actividad]]="","",'[3]Formulario PPGR1'!#REF!)</f>
        <v>#REF!</v>
      </c>
      <c r="G141" s="269" t="s">
        <v>1370</v>
      </c>
      <c r="H141" s="269" t="s">
        <v>1425</v>
      </c>
      <c r="I141" s="276"/>
      <c r="J141" s="286" t="s">
        <v>1102</v>
      </c>
      <c r="K141" s="249">
        <v>15</v>
      </c>
      <c r="L141" s="251">
        <v>0.47</v>
      </c>
      <c r="M141" s="252">
        <f>+Tabla1[[#This Row],[Precio Unitario]]*Tabla1[[#This Row],[Cantidad de Insumos]]</f>
        <v>7.05</v>
      </c>
      <c r="N141" s="415" t="s">
        <v>1427</v>
      </c>
      <c r="O141" s="250"/>
      <c r="P141" s="239"/>
      <c r="Q141" s="239"/>
      <c r="AR141" s="48"/>
    </row>
    <row r="142" spans="2:44" ht="12.75" x14ac:dyDescent="0.2">
      <c r="B142" s="254" t="e">
        <f>IF(Tabla1[[#This Row],[Código_Actividad]]="","",CONCATENATE(Tabla1[[#This Row],[POA]],".",Tabla1[[#This Row],[SRS]],".",Tabla1[[#This Row],[AREA]],".",Tabla1[[#This Row],[TIPO]]))</f>
        <v>#REF!</v>
      </c>
      <c r="C142" s="254" t="e">
        <f>IF(Tabla1[[#This Row],[Código_Actividad]]="","",'[3]Formulario PPGR1'!#REF!)</f>
        <v>#REF!</v>
      </c>
      <c r="D142" s="254" t="e">
        <f>IF(Tabla1[[#This Row],[Código_Actividad]]="","",'[3]Formulario PPGR1'!#REF!)</f>
        <v>#REF!</v>
      </c>
      <c r="E142" s="254" t="e">
        <f>IF(Tabla1[[#This Row],[Código_Actividad]]="","",'[3]Formulario PPGR1'!#REF!)</f>
        <v>#REF!</v>
      </c>
      <c r="F142" s="254" t="e">
        <f>IF(Tabla1[[#This Row],[Código_Actividad]]="","",'[3]Formulario PPGR1'!#REF!)</f>
        <v>#REF!</v>
      </c>
      <c r="G142" s="269" t="s">
        <v>1243</v>
      </c>
      <c r="H142" s="269" t="s">
        <v>1425</v>
      </c>
      <c r="I142" s="276"/>
      <c r="J142" s="286" t="s">
        <v>1102</v>
      </c>
      <c r="K142" s="249">
        <v>20</v>
      </c>
      <c r="L142" s="251">
        <v>0.47</v>
      </c>
      <c r="M142" s="252">
        <f>+Tabla1[[#This Row],[Precio Unitario]]*Tabla1[[#This Row],[Cantidad de Insumos]]</f>
        <v>9.3999999999999986</v>
      </c>
      <c r="N142" s="415" t="s">
        <v>1427</v>
      </c>
      <c r="O142" s="250"/>
      <c r="P142" s="239"/>
      <c r="Q142" s="239"/>
      <c r="AR142" s="48"/>
    </row>
    <row r="143" spans="2:44" ht="12.75" x14ac:dyDescent="0.2">
      <c r="B143" s="254" t="e">
        <f>IF(Tabla1[[#This Row],[Código_Actividad]]="","",CONCATENATE(Tabla1[[#This Row],[POA]],".",Tabla1[[#This Row],[SRS]],".",Tabla1[[#This Row],[AREA]],".",Tabla1[[#This Row],[TIPO]]))</f>
        <v>#REF!</v>
      </c>
      <c r="C143" s="254" t="e">
        <f>IF(Tabla1[[#This Row],[Código_Actividad]]="","",'[3]Formulario PPGR1'!#REF!)</f>
        <v>#REF!</v>
      </c>
      <c r="D143" s="254" t="e">
        <f>IF(Tabla1[[#This Row],[Código_Actividad]]="","",'[3]Formulario PPGR1'!#REF!)</f>
        <v>#REF!</v>
      </c>
      <c r="E143" s="254" t="e">
        <f>IF(Tabla1[[#This Row],[Código_Actividad]]="","",'[3]Formulario PPGR1'!#REF!)</f>
        <v>#REF!</v>
      </c>
      <c r="F143" s="254" t="e">
        <f>IF(Tabla1[[#This Row],[Código_Actividad]]="","",'[3]Formulario PPGR1'!#REF!)</f>
        <v>#REF!</v>
      </c>
      <c r="G143" s="269" t="s">
        <v>1244</v>
      </c>
      <c r="H143" s="269" t="s">
        <v>1435</v>
      </c>
      <c r="I143" s="276"/>
      <c r="J143" s="250" t="s">
        <v>1102</v>
      </c>
      <c r="K143" s="249">
        <v>1</v>
      </c>
      <c r="L143" s="251">
        <v>389.83</v>
      </c>
      <c r="M143" s="252">
        <f>+Tabla1[[#This Row],[Precio Unitario]]*Tabla1[[#This Row],[Cantidad de Insumos]]</f>
        <v>389.83</v>
      </c>
      <c r="N143" s="415" t="s">
        <v>1427</v>
      </c>
      <c r="O143" s="250"/>
      <c r="P143" s="239"/>
      <c r="Q143" s="239"/>
      <c r="AR143" s="48"/>
    </row>
    <row r="144" spans="2:44" ht="12.75" x14ac:dyDescent="0.2">
      <c r="B144" s="282" t="str">
        <f>IF(Tabla1[[#This Row],[Código_Actividad]]="","",CONCATENATE(Tabla1[[#This Row],[POA]],".",Tabla1[[#This Row],[SRS]],".",Tabla1[[#This Row],[AREA]],".",Tabla1[[#This Row],[TIPO]]))</f>
        <v/>
      </c>
      <c r="C144" s="282" t="str">
        <f>IF(Tabla1[[#This Row],[Código_Actividad]]="","",'[3]Formulario PPGR1'!#REF!)</f>
        <v/>
      </c>
      <c r="D144" s="282" t="str">
        <f>IF(Tabla1[[#This Row],[Código_Actividad]]="","",'[3]Formulario PPGR1'!#REF!)</f>
        <v/>
      </c>
      <c r="E144" s="282" t="str">
        <f>IF(Tabla1[[#This Row],[Código_Actividad]]="","",'[3]Formulario PPGR1'!#REF!)</f>
        <v/>
      </c>
      <c r="F144" s="282" t="str">
        <f>IF(Tabla1[[#This Row],[Código_Actividad]]="","",'[3]Formulario PPGR1'!#REF!)</f>
        <v/>
      </c>
      <c r="G144" s="283"/>
      <c r="H144" s="250" t="s">
        <v>1425</v>
      </c>
      <c r="I144" s="285"/>
      <c r="J144" s="250" t="s">
        <v>1102</v>
      </c>
      <c r="K144" s="283">
        <v>10</v>
      </c>
      <c r="L144" s="287">
        <v>0.47</v>
      </c>
      <c r="M144" s="287">
        <f>+Tabla1[[#This Row],[Precio Unitario]]*Tabla1[[#This Row],[Cantidad de Insumos]]</f>
        <v>4.6999999999999993</v>
      </c>
      <c r="N144" s="415" t="s">
        <v>1427</v>
      </c>
      <c r="O144" s="284"/>
      <c r="P144" s="239"/>
      <c r="Q144" s="239"/>
      <c r="AR144" s="48"/>
    </row>
    <row r="145" spans="2:44" ht="12.75" x14ac:dyDescent="0.2">
      <c r="B145" s="254" t="e">
        <f>IF(Tabla1[[#This Row],[Código_Actividad]]="","",CONCATENATE(Tabla1[[#This Row],[POA]],".",Tabla1[[#This Row],[SRS]],".",Tabla1[[#This Row],[AREA]],".",Tabla1[[#This Row],[TIPO]]))</f>
        <v>#REF!</v>
      </c>
      <c r="C145" s="254" t="e">
        <f>IF(Tabla1[[#This Row],[Código_Actividad]]="","",'[3]Formulario PPGR1'!#REF!)</f>
        <v>#REF!</v>
      </c>
      <c r="D145" s="254" t="e">
        <f>IF(Tabla1[[#This Row],[Código_Actividad]]="","",'[3]Formulario PPGR1'!#REF!)</f>
        <v>#REF!</v>
      </c>
      <c r="E145" s="254" t="e">
        <f>IF(Tabla1[[#This Row],[Código_Actividad]]="","",'[3]Formulario PPGR1'!#REF!)</f>
        <v>#REF!</v>
      </c>
      <c r="F145" s="254" t="e">
        <f>IF(Tabla1[[#This Row],[Código_Actividad]]="","",'[3]Formulario PPGR1'!#REF!)</f>
        <v>#REF!</v>
      </c>
      <c r="G145" s="269" t="s">
        <v>1245</v>
      </c>
      <c r="H145" s="269" t="s">
        <v>1425</v>
      </c>
      <c r="I145" s="276"/>
      <c r="J145" s="286" t="s">
        <v>1102</v>
      </c>
      <c r="K145" s="249">
        <v>20</v>
      </c>
      <c r="L145" s="251">
        <v>0.47</v>
      </c>
      <c r="M145" s="252">
        <f>+Tabla1[[#This Row],[Precio Unitario]]*Tabla1[[#This Row],[Cantidad de Insumos]]</f>
        <v>9.3999999999999986</v>
      </c>
      <c r="N145" s="415" t="s">
        <v>1427</v>
      </c>
      <c r="O145" s="250"/>
      <c r="P145" s="239"/>
      <c r="Q145" s="239"/>
      <c r="AR145" s="48"/>
    </row>
    <row r="146" spans="2:44" ht="12.75" x14ac:dyDescent="0.2">
      <c r="B146" s="254" t="str">
        <f>IF(Tabla1[[#This Row],[Código_Actividad]]="","",CONCATENATE(Tabla1[[#This Row],[POA]],".",Tabla1[[#This Row],[SRS]],".",Tabla1[[#This Row],[AREA]],".",Tabla1[[#This Row],[TIPO]]))</f>
        <v/>
      </c>
      <c r="C146" s="254" t="str">
        <f>IF(Tabla1[[#This Row],[Código_Actividad]]="","",'[3]Formulario PPGR1'!#REF!)</f>
        <v/>
      </c>
      <c r="D146" s="254" t="str">
        <f>IF(Tabla1[[#This Row],[Código_Actividad]]="","",'[3]Formulario PPGR1'!#REF!)</f>
        <v/>
      </c>
      <c r="E146" s="254" t="str">
        <f>IF(Tabla1[[#This Row],[Código_Actividad]]="","",'[3]Formulario PPGR1'!#REF!)</f>
        <v/>
      </c>
      <c r="F146" s="254" t="str">
        <f>IF(Tabla1[[#This Row],[Código_Actividad]]="","",'[3]Formulario PPGR1'!#REF!)</f>
        <v/>
      </c>
      <c r="G146" s="249"/>
      <c r="H146" s="250"/>
      <c r="I146" s="278"/>
      <c r="J146" s="250"/>
      <c r="K146" s="249"/>
      <c r="L146" s="251"/>
      <c r="M146" s="252">
        <f>+Tabla1[[#This Row],[Precio Unitario]]*Tabla1[[#This Row],[Cantidad de Insumos]]</f>
        <v>0</v>
      </c>
      <c r="N146" s="253"/>
      <c r="O146" s="250"/>
      <c r="P146" s="239"/>
      <c r="Q146" s="239"/>
      <c r="AR146" s="48"/>
    </row>
    <row r="147" spans="2:44" ht="12.75" x14ac:dyDescent="0.2">
      <c r="B147" s="254" t="str">
        <f>IF(Tabla1[[#This Row],[Código_Actividad]]="","",CONCATENATE(Tabla1[[#This Row],[POA]],".",Tabla1[[#This Row],[SRS]],".",Tabla1[[#This Row],[AREA]],".",Tabla1[[#This Row],[TIPO]]))</f>
        <v/>
      </c>
      <c r="C147" s="254" t="str">
        <f>IF(Tabla1[[#This Row],[Código_Actividad]]="","",'[3]Formulario PPGR1'!#REF!)</f>
        <v/>
      </c>
      <c r="D147" s="254" t="str">
        <f>IF(Tabla1[[#This Row],[Código_Actividad]]="","",'[3]Formulario PPGR1'!#REF!)</f>
        <v/>
      </c>
      <c r="E147" s="254" t="str">
        <f>IF(Tabla1[[#This Row],[Código_Actividad]]="","",'[3]Formulario PPGR1'!#REF!)</f>
        <v/>
      </c>
      <c r="F147" s="254" t="str">
        <f>IF(Tabla1[[#This Row],[Código_Actividad]]="","",'[3]Formulario PPGR1'!#REF!)</f>
        <v/>
      </c>
      <c r="G147" s="249"/>
      <c r="H147" s="250"/>
      <c r="I147" s="278"/>
      <c r="J147" s="250"/>
      <c r="K147" s="249"/>
      <c r="L147" s="251"/>
      <c r="M147" s="252">
        <f>+Tabla1[[#This Row],[Precio Unitario]]*Tabla1[[#This Row],[Cantidad de Insumos]]</f>
        <v>0</v>
      </c>
      <c r="N147" s="253"/>
      <c r="O147" s="250"/>
      <c r="P147" s="239"/>
      <c r="Q147" s="239"/>
      <c r="AR147" s="48"/>
    </row>
    <row r="148" spans="2:44" ht="12.75" x14ac:dyDescent="0.2">
      <c r="B148" s="254" t="str">
        <f>IF(Tabla1[[#This Row],[Código_Actividad]]="","",CONCATENATE(Tabla1[[#This Row],[POA]],".",Tabla1[[#This Row],[SRS]],".",Tabla1[[#This Row],[AREA]],".",Tabla1[[#This Row],[TIPO]]))</f>
        <v/>
      </c>
      <c r="C148" s="254" t="str">
        <f>IF(Tabla1[[#This Row],[Código_Actividad]]="","",'[3]Formulario PPGR1'!#REF!)</f>
        <v/>
      </c>
      <c r="D148" s="254" t="str">
        <f>IF(Tabla1[[#This Row],[Código_Actividad]]="","",'[3]Formulario PPGR1'!#REF!)</f>
        <v/>
      </c>
      <c r="E148" s="254" t="str">
        <f>IF(Tabla1[[#This Row],[Código_Actividad]]="","",'[3]Formulario PPGR1'!#REF!)</f>
        <v/>
      </c>
      <c r="F148" s="254" t="str">
        <f>IF(Tabla1[[#This Row],[Código_Actividad]]="","",'[3]Formulario PPGR1'!#REF!)</f>
        <v/>
      </c>
      <c r="G148" s="249"/>
      <c r="H148" s="250"/>
      <c r="I148" s="278"/>
      <c r="J148" s="250"/>
      <c r="K148" s="249"/>
      <c r="L148" s="251"/>
      <c r="M148" s="252">
        <f>+Tabla1[[#This Row],[Precio Unitario]]*Tabla1[[#This Row],[Cantidad de Insumos]]</f>
        <v>0</v>
      </c>
      <c r="N148" s="253"/>
      <c r="O148" s="250"/>
      <c r="P148" s="239"/>
      <c r="Q148" s="239"/>
      <c r="AR148" s="48"/>
    </row>
    <row r="149" spans="2:44" ht="12.75" x14ac:dyDescent="0.2">
      <c r="B149" s="254" t="str">
        <f>IF(Tabla1[[#This Row],[Código_Actividad]]="","",CONCATENATE(Tabla1[[#This Row],[POA]],".",Tabla1[[#This Row],[SRS]],".",Tabla1[[#This Row],[AREA]],".",Tabla1[[#This Row],[TIPO]]))</f>
        <v/>
      </c>
      <c r="C149" s="254" t="str">
        <f>IF(Tabla1[[#This Row],[Código_Actividad]]="","",'[3]Formulario PPGR1'!#REF!)</f>
        <v/>
      </c>
      <c r="D149" s="254" t="str">
        <f>IF(Tabla1[[#This Row],[Código_Actividad]]="","",'[3]Formulario PPGR1'!#REF!)</f>
        <v/>
      </c>
      <c r="E149" s="254" t="str">
        <f>IF(Tabla1[[#This Row],[Código_Actividad]]="","",'[3]Formulario PPGR1'!#REF!)</f>
        <v/>
      </c>
      <c r="F149" s="254" t="str">
        <f>IF(Tabla1[[#This Row],[Código_Actividad]]="","",'[3]Formulario PPGR1'!#REF!)</f>
        <v/>
      </c>
      <c r="G149" s="249"/>
      <c r="H149" s="250"/>
      <c r="I149" s="278"/>
      <c r="J149" s="250"/>
      <c r="K149" s="249"/>
      <c r="L149" s="251"/>
      <c r="M149" s="252">
        <f>+Tabla1[[#This Row],[Precio Unitario]]*Tabla1[[#This Row],[Cantidad de Insumos]]</f>
        <v>0</v>
      </c>
      <c r="N149" s="253"/>
      <c r="O149" s="250"/>
      <c r="P149" s="239"/>
      <c r="Q149" s="239"/>
      <c r="AR149" s="48"/>
    </row>
    <row r="150" spans="2:44" ht="12.75" x14ac:dyDescent="0.2">
      <c r="B150" s="254" t="str">
        <f>IF(Tabla1[[#This Row],[Código_Actividad]]="","",CONCATENATE(Tabla1[[#This Row],[POA]],".",Tabla1[[#This Row],[SRS]],".",Tabla1[[#This Row],[AREA]],".",Tabla1[[#This Row],[TIPO]]))</f>
        <v/>
      </c>
      <c r="C150" s="254" t="str">
        <f>IF(Tabla1[[#This Row],[Código_Actividad]]="","",'[3]Formulario PPGR1'!#REF!)</f>
        <v/>
      </c>
      <c r="D150" s="254" t="str">
        <f>IF(Tabla1[[#This Row],[Código_Actividad]]="","",'[3]Formulario PPGR1'!#REF!)</f>
        <v/>
      </c>
      <c r="E150" s="254" t="str">
        <f>IF(Tabla1[[#This Row],[Código_Actividad]]="","",'[3]Formulario PPGR1'!#REF!)</f>
        <v/>
      </c>
      <c r="F150" s="254" t="str">
        <f>IF(Tabla1[[#This Row],[Código_Actividad]]="","",'[3]Formulario PPGR1'!#REF!)</f>
        <v/>
      </c>
      <c r="G150" s="249"/>
      <c r="H150" s="250"/>
      <c r="I150" s="278"/>
      <c r="J150" s="250"/>
      <c r="K150" s="249"/>
      <c r="L150" s="251"/>
      <c r="M150" s="252">
        <f>+Tabla1[[#This Row],[Precio Unitario]]*Tabla1[[#This Row],[Cantidad de Insumos]]</f>
        <v>0</v>
      </c>
      <c r="N150" s="253"/>
      <c r="O150" s="250"/>
      <c r="P150" s="239"/>
      <c r="Q150" s="239"/>
      <c r="AR150" s="48"/>
    </row>
    <row r="151" spans="2:44" ht="12.75" x14ac:dyDescent="0.2">
      <c r="B151" s="254" t="str">
        <f>IF(Tabla1[[#This Row],[Código_Actividad]]="","",CONCATENATE(Tabla1[[#This Row],[POA]],".",Tabla1[[#This Row],[SRS]],".",Tabla1[[#This Row],[AREA]],".",Tabla1[[#This Row],[TIPO]]))</f>
        <v/>
      </c>
      <c r="C151" s="254" t="str">
        <f>IF(Tabla1[[#This Row],[Código_Actividad]]="","",'[3]Formulario PPGR1'!#REF!)</f>
        <v/>
      </c>
      <c r="D151" s="254" t="str">
        <f>IF(Tabla1[[#This Row],[Código_Actividad]]="","",'[3]Formulario PPGR1'!#REF!)</f>
        <v/>
      </c>
      <c r="E151" s="254" t="str">
        <f>IF(Tabla1[[#This Row],[Código_Actividad]]="","",'[3]Formulario PPGR1'!#REF!)</f>
        <v/>
      </c>
      <c r="F151" s="254" t="str">
        <f>IF(Tabla1[[#This Row],[Código_Actividad]]="","",'[3]Formulario PPGR1'!#REF!)</f>
        <v/>
      </c>
      <c r="G151" s="249"/>
      <c r="H151" s="250"/>
      <c r="I151" s="278"/>
      <c r="J151" s="250"/>
      <c r="K151" s="249"/>
      <c r="L151" s="251"/>
      <c r="M151" s="252">
        <f>+Tabla1[[#This Row],[Precio Unitario]]*Tabla1[[#This Row],[Cantidad de Insumos]]</f>
        <v>0</v>
      </c>
      <c r="N151" s="253"/>
      <c r="O151" s="250"/>
      <c r="P151" s="239"/>
      <c r="Q151" s="239"/>
      <c r="AR151" s="48"/>
    </row>
    <row r="152" spans="2:44" ht="12.75" x14ac:dyDescent="0.2">
      <c r="B152" s="254" t="str">
        <f>IF(Tabla1[[#This Row],[Código_Actividad]]="","",CONCATENATE(Tabla1[[#This Row],[POA]],".",Tabla1[[#This Row],[SRS]],".",Tabla1[[#This Row],[AREA]],".",Tabla1[[#This Row],[TIPO]]))</f>
        <v/>
      </c>
      <c r="C152" s="254" t="str">
        <f>IF(Tabla1[[#This Row],[Código_Actividad]]="","",'[3]Formulario PPGR1'!#REF!)</f>
        <v/>
      </c>
      <c r="D152" s="254" t="str">
        <f>IF(Tabla1[[#This Row],[Código_Actividad]]="","",'[3]Formulario PPGR1'!#REF!)</f>
        <v/>
      </c>
      <c r="E152" s="254" t="str">
        <f>IF(Tabla1[[#This Row],[Código_Actividad]]="","",'[3]Formulario PPGR1'!#REF!)</f>
        <v/>
      </c>
      <c r="F152" s="254" t="str">
        <f>IF(Tabla1[[#This Row],[Código_Actividad]]="","",'[3]Formulario PPGR1'!#REF!)</f>
        <v/>
      </c>
      <c r="G152" s="249"/>
      <c r="H152" s="250"/>
      <c r="I152" s="278"/>
      <c r="J152" s="250"/>
      <c r="K152" s="249"/>
      <c r="L152" s="251"/>
      <c r="M152" s="252">
        <f>+Tabla1[[#This Row],[Precio Unitario]]*Tabla1[[#This Row],[Cantidad de Insumos]]</f>
        <v>0</v>
      </c>
      <c r="N152" s="253"/>
      <c r="O152" s="250"/>
      <c r="P152" s="239"/>
      <c r="Q152" s="239"/>
      <c r="AR152" s="48"/>
    </row>
    <row r="153" spans="2:44" ht="12.75" x14ac:dyDescent="0.2">
      <c r="B153" s="254" t="str">
        <f>IF(Tabla1[[#This Row],[Código_Actividad]]="","",CONCATENATE(Tabla1[[#This Row],[POA]],".",Tabla1[[#This Row],[SRS]],".",Tabla1[[#This Row],[AREA]],".",Tabla1[[#This Row],[TIPO]]))</f>
        <v/>
      </c>
      <c r="C153" s="254" t="str">
        <f>IF(Tabla1[[#This Row],[Código_Actividad]]="","",'[3]Formulario PPGR1'!#REF!)</f>
        <v/>
      </c>
      <c r="D153" s="254" t="str">
        <f>IF(Tabla1[[#This Row],[Código_Actividad]]="","",'[3]Formulario PPGR1'!#REF!)</f>
        <v/>
      </c>
      <c r="E153" s="254" t="str">
        <f>IF(Tabla1[[#This Row],[Código_Actividad]]="","",'[3]Formulario PPGR1'!#REF!)</f>
        <v/>
      </c>
      <c r="F153" s="254" t="str">
        <f>IF(Tabla1[[#This Row],[Código_Actividad]]="","",'[3]Formulario PPGR1'!#REF!)</f>
        <v/>
      </c>
      <c r="G153" s="249"/>
      <c r="H153" s="250"/>
      <c r="I153" s="278"/>
      <c r="J153" s="250"/>
      <c r="K153" s="249"/>
      <c r="L153" s="251"/>
      <c r="M153" s="252">
        <f>+Tabla1[[#This Row],[Precio Unitario]]*Tabla1[[#This Row],[Cantidad de Insumos]]</f>
        <v>0</v>
      </c>
      <c r="N153" s="253"/>
      <c r="O153" s="250"/>
      <c r="P153" s="239"/>
      <c r="Q153" s="239"/>
      <c r="AR153" s="48"/>
    </row>
    <row r="154" spans="2:44" ht="12.75" x14ac:dyDescent="0.2">
      <c r="B154" s="254" t="str">
        <f>IF(Tabla1[[#This Row],[Código_Actividad]]="","",CONCATENATE(Tabla1[[#This Row],[POA]],".",Tabla1[[#This Row],[SRS]],".",Tabla1[[#This Row],[AREA]],".",Tabla1[[#This Row],[TIPO]]))</f>
        <v/>
      </c>
      <c r="C154" s="254" t="str">
        <f>IF(Tabla1[[#This Row],[Código_Actividad]]="","",'[3]Formulario PPGR1'!#REF!)</f>
        <v/>
      </c>
      <c r="D154" s="254" t="str">
        <f>IF(Tabla1[[#This Row],[Código_Actividad]]="","",'[3]Formulario PPGR1'!#REF!)</f>
        <v/>
      </c>
      <c r="E154" s="254" t="str">
        <f>IF(Tabla1[[#This Row],[Código_Actividad]]="","",'[3]Formulario PPGR1'!#REF!)</f>
        <v/>
      </c>
      <c r="F154" s="254" t="str">
        <f>IF(Tabla1[[#This Row],[Código_Actividad]]="","",'[3]Formulario PPGR1'!#REF!)</f>
        <v/>
      </c>
      <c r="G154" s="249"/>
      <c r="H154" s="250"/>
      <c r="I154" s="278"/>
      <c r="J154" s="250"/>
      <c r="K154" s="249"/>
      <c r="L154" s="251"/>
      <c r="M154" s="252">
        <f>+Tabla1[[#This Row],[Precio Unitario]]*Tabla1[[#This Row],[Cantidad de Insumos]]</f>
        <v>0</v>
      </c>
      <c r="N154" s="253"/>
      <c r="O154" s="250"/>
      <c r="P154" s="239"/>
      <c r="Q154" s="239"/>
      <c r="AR154" s="48"/>
    </row>
    <row r="155" spans="2:44" ht="12.75" x14ac:dyDescent="0.2">
      <c r="B155" s="254" t="str">
        <f>IF(Tabla1[[#This Row],[Código_Actividad]]="","",CONCATENATE(Tabla1[[#This Row],[POA]],".",Tabla1[[#This Row],[SRS]],".",Tabla1[[#This Row],[AREA]],".",Tabla1[[#This Row],[TIPO]]))</f>
        <v/>
      </c>
      <c r="C155" s="254" t="str">
        <f>IF(Tabla1[[#This Row],[Código_Actividad]]="","",'[3]Formulario PPGR1'!#REF!)</f>
        <v/>
      </c>
      <c r="D155" s="254" t="str">
        <f>IF(Tabla1[[#This Row],[Código_Actividad]]="","",'[3]Formulario PPGR1'!#REF!)</f>
        <v/>
      </c>
      <c r="E155" s="254" t="str">
        <f>IF(Tabla1[[#This Row],[Código_Actividad]]="","",'[3]Formulario PPGR1'!#REF!)</f>
        <v/>
      </c>
      <c r="F155" s="254" t="str">
        <f>IF(Tabla1[[#This Row],[Código_Actividad]]="","",'[3]Formulario PPGR1'!#REF!)</f>
        <v/>
      </c>
      <c r="G155" s="249"/>
      <c r="H155" s="250"/>
      <c r="I155" s="278"/>
      <c r="J155" s="250"/>
      <c r="K155" s="249"/>
      <c r="L155" s="251"/>
      <c r="M155" s="252">
        <f>+Tabla1[[#This Row],[Precio Unitario]]*Tabla1[[#This Row],[Cantidad de Insumos]]</f>
        <v>0</v>
      </c>
      <c r="N155" s="253"/>
      <c r="O155" s="250"/>
      <c r="P155" s="239"/>
      <c r="Q155" s="239"/>
      <c r="AR155" s="48"/>
    </row>
    <row r="156" spans="2:44" ht="12.75" x14ac:dyDescent="0.2">
      <c r="B156" s="254" t="str">
        <f>IF(Tabla1[[#This Row],[Código_Actividad]]="","",CONCATENATE(Tabla1[[#This Row],[POA]],".",Tabla1[[#This Row],[SRS]],".",Tabla1[[#This Row],[AREA]],".",Tabla1[[#This Row],[TIPO]]))</f>
        <v/>
      </c>
      <c r="C156" s="254" t="str">
        <f>IF(Tabla1[[#This Row],[Código_Actividad]]="","",'[3]Formulario PPGR1'!#REF!)</f>
        <v/>
      </c>
      <c r="D156" s="254" t="str">
        <f>IF(Tabla1[[#This Row],[Código_Actividad]]="","",'[3]Formulario PPGR1'!#REF!)</f>
        <v/>
      </c>
      <c r="E156" s="254" t="str">
        <f>IF(Tabla1[[#This Row],[Código_Actividad]]="","",'[3]Formulario PPGR1'!#REF!)</f>
        <v/>
      </c>
      <c r="F156" s="254" t="str">
        <f>IF(Tabla1[[#This Row],[Código_Actividad]]="","",'[3]Formulario PPGR1'!#REF!)</f>
        <v/>
      </c>
      <c r="G156" s="249"/>
      <c r="H156" s="250"/>
      <c r="I156" s="278"/>
      <c r="J156" s="250"/>
      <c r="K156" s="249"/>
      <c r="L156" s="251"/>
      <c r="M156" s="252">
        <f>+Tabla1[[#This Row],[Precio Unitario]]*Tabla1[[#This Row],[Cantidad de Insumos]]</f>
        <v>0</v>
      </c>
      <c r="N156" s="253"/>
      <c r="O156" s="250"/>
      <c r="P156" s="239"/>
      <c r="Q156" s="239"/>
      <c r="AR156" s="48"/>
    </row>
    <row r="157" spans="2:44" ht="12.75" x14ac:dyDescent="0.2">
      <c r="B157" s="254" t="str">
        <f>IF(Tabla1[[#This Row],[Código_Actividad]]="","",CONCATENATE(Tabla1[[#This Row],[POA]],".",Tabla1[[#This Row],[SRS]],".",Tabla1[[#This Row],[AREA]],".",Tabla1[[#This Row],[TIPO]]))</f>
        <v/>
      </c>
      <c r="C157" s="254" t="str">
        <f>IF(Tabla1[[#This Row],[Código_Actividad]]="","",'[3]Formulario PPGR1'!#REF!)</f>
        <v/>
      </c>
      <c r="D157" s="254" t="str">
        <f>IF(Tabla1[[#This Row],[Código_Actividad]]="","",'[3]Formulario PPGR1'!#REF!)</f>
        <v/>
      </c>
      <c r="E157" s="254" t="str">
        <f>IF(Tabla1[[#This Row],[Código_Actividad]]="","",'[3]Formulario PPGR1'!#REF!)</f>
        <v/>
      </c>
      <c r="F157" s="254" t="str">
        <f>IF(Tabla1[[#This Row],[Código_Actividad]]="","",'[3]Formulario PPGR1'!#REF!)</f>
        <v/>
      </c>
      <c r="G157" s="249"/>
      <c r="H157" s="250"/>
      <c r="I157" s="278"/>
      <c r="J157" s="250"/>
      <c r="K157" s="249"/>
      <c r="L157" s="251"/>
      <c r="M157" s="252">
        <f>+Tabla1[[#This Row],[Precio Unitario]]*Tabla1[[#This Row],[Cantidad de Insumos]]</f>
        <v>0</v>
      </c>
      <c r="N157" s="253"/>
      <c r="O157" s="250"/>
      <c r="P157" s="239"/>
      <c r="Q157" s="239"/>
      <c r="AR157" s="48"/>
    </row>
    <row r="158" spans="2:44" ht="12.75" x14ac:dyDescent="0.2">
      <c r="B158" s="254" t="str">
        <f>IF(Tabla1[[#This Row],[Código_Actividad]]="","",CONCATENATE(Tabla1[[#This Row],[POA]],".",Tabla1[[#This Row],[SRS]],".",Tabla1[[#This Row],[AREA]],".",Tabla1[[#This Row],[TIPO]]))</f>
        <v/>
      </c>
      <c r="C158" s="254" t="str">
        <f>IF(Tabla1[[#This Row],[Código_Actividad]]="","",'[3]Formulario PPGR1'!#REF!)</f>
        <v/>
      </c>
      <c r="D158" s="254" t="str">
        <f>IF(Tabla1[[#This Row],[Código_Actividad]]="","",'[3]Formulario PPGR1'!#REF!)</f>
        <v/>
      </c>
      <c r="E158" s="254" t="str">
        <f>IF(Tabla1[[#This Row],[Código_Actividad]]="","",'[3]Formulario PPGR1'!#REF!)</f>
        <v/>
      </c>
      <c r="F158" s="254" t="str">
        <f>IF(Tabla1[[#This Row],[Código_Actividad]]="","",'[3]Formulario PPGR1'!#REF!)</f>
        <v/>
      </c>
      <c r="G158" s="249"/>
      <c r="H158" s="250"/>
      <c r="I158" s="278"/>
      <c r="J158" s="250"/>
      <c r="K158" s="249"/>
      <c r="L158" s="251"/>
      <c r="M158" s="252">
        <f>+Tabla1[[#This Row],[Precio Unitario]]*Tabla1[[#This Row],[Cantidad de Insumos]]</f>
        <v>0</v>
      </c>
      <c r="N158" s="253"/>
      <c r="O158" s="250"/>
      <c r="P158" s="239"/>
      <c r="Q158" s="239"/>
      <c r="AR158" s="48"/>
    </row>
    <row r="159" spans="2:44" ht="12.75" x14ac:dyDescent="0.2">
      <c r="B159" s="254" t="str">
        <f>IF(Tabla1[[#This Row],[Código_Actividad]]="","",CONCATENATE(Tabla1[[#This Row],[POA]],".",Tabla1[[#This Row],[SRS]],".",Tabla1[[#This Row],[AREA]],".",Tabla1[[#This Row],[TIPO]]))</f>
        <v/>
      </c>
      <c r="C159" s="254" t="str">
        <f>IF(Tabla1[[#This Row],[Código_Actividad]]="","",'[3]Formulario PPGR1'!#REF!)</f>
        <v/>
      </c>
      <c r="D159" s="254" t="str">
        <f>IF(Tabla1[[#This Row],[Código_Actividad]]="","",'[3]Formulario PPGR1'!#REF!)</f>
        <v/>
      </c>
      <c r="E159" s="254" t="str">
        <f>IF(Tabla1[[#This Row],[Código_Actividad]]="","",'[3]Formulario PPGR1'!#REF!)</f>
        <v/>
      </c>
      <c r="F159" s="254" t="str">
        <f>IF(Tabla1[[#This Row],[Código_Actividad]]="","",'[3]Formulario PPGR1'!#REF!)</f>
        <v/>
      </c>
      <c r="G159" s="249"/>
      <c r="H159" s="250"/>
      <c r="I159" s="278"/>
      <c r="J159" s="250"/>
      <c r="K159" s="249"/>
      <c r="L159" s="251"/>
      <c r="M159" s="252">
        <f>+Tabla1[[#This Row],[Precio Unitario]]*Tabla1[[#This Row],[Cantidad de Insumos]]</f>
        <v>0</v>
      </c>
      <c r="N159" s="253"/>
      <c r="O159" s="250"/>
      <c r="P159" s="239"/>
      <c r="Q159" s="239"/>
      <c r="AR159" s="48"/>
    </row>
    <row r="160" spans="2:44" ht="12.75" x14ac:dyDescent="0.2">
      <c r="B160" s="254" t="str">
        <f>IF(Tabla1[[#This Row],[Código_Actividad]]="","",CONCATENATE(Tabla1[[#This Row],[POA]],".",Tabla1[[#This Row],[SRS]],".",Tabla1[[#This Row],[AREA]],".",Tabla1[[#This Row],[TIPO]]))</f>
        <v/>
      </c>
      <c r="C160" s="254" t="str">
        <f>IF(Tabla1[[#This Row],[Código_Actividad]]="","",'[3]Formulario PPGR1'!#REF!)</f>
        <v/>
      </c>
      <c r="D160" s="254" t="str">
        <f>IF(Tabla1[[#This Row],[Código_Actividad]]="","",'[3]Formulario PPGR1'!#REF!)</f>
        <v/>
      </c>
      <c r="E160" s="254" t="str">
        <f>IF(Tabla1[[#This Row],[Código_Actividad]]="","",'[3]Formulario PPGR1'!#REF!)</f>
        <v/>
      </c>
      <c r="F160" s="254" t="str">
        <f>IF(Tabla1[[#This Row],[Código_Actividad]]="","",'[3]Formulario PPGR1'!#REF!)</f>
        <v/>
      </c>
      <c r="G160" s="249"/>
      <c r="H160" s="250"/>
      <c r="I160" s="278"/>
      <c r="J160" s="250"/>
      <c r="K160" s="249"/>
      <c r="L160" s="251"/>
      <c r="M160" s="252">
        <f>+Tabla1[[#This Row],[Precio Unitario]]*Tabla1[[#This Row],[Cantidad de Insumos]]</f>
        <v>0</v>
      </c>
      <c r="N160" s="253"/>
      <c r="O160" s="250"/>
      <c r="P160" s="239"/>
      <c r="Q160" s="239"/>
      <c r="AR160" s="48"/>
    </row>
    <row r="161" spans="2:44" ht="12.75" x14ac:dyDescent="0.2">
      <c r="B161" s="254" t="str">
        <f>IF(Tabla1[[#This Row],[Código_Actividad]]="","",CONCATENATE(Tabla1[[#This Row],[POA]],".",Tabla1[[#This Row],[SRS]],".",Tabla1[[#This Row],[AREA]],".",Tabla1[[#This Row],[TIPO]]))</f>
        <v/>
      </c>
      <c r="C161" s="254" t="str">
        <f>IF(Tabla1[[#This Row],[Código_Actividad]]="","",'[3]Formulario PPGR1'!#REF!)</f>
        <v/>
      </c>
      <c r="D161" s="254" t="str">
        <f>IF(Tabla1[[#This Row],[Código_Actividad]]="","",'[3]Formulario PPGR1'!#REF!)</f>
        <v/>
      </c>
      <c r="E161" s="254" t="str">
        <f>IF(Tabla1[[#This Row],[Código_Actividad]]="","",'[3]Formulario PPGR1'!#REF!)</f>
        <v/>
      </c>
      <c r="F161" s="254" t="str">
        <f>IF(Tabla1[[#This Row],[Código_Actividad]]="","",'[3]Formulario PPGR1'!#REF!)</f>
        <v/>
      </c>
      <c r="G161" s="249"/>
      <c r="H161" s="250"/>
      <c r="I161" s="278"/>
      <c r="J161" s="250"/>
      <c r="K161" s="249"/>
      <c r="L161" s="251"/>
      <c r="M161" s="252">
        <f>+Tabla1[[#This Row],[Precio Unitario]]*Tabla1[[#This Row],[Cantidad de Insumos]]</f>
        <v>0</v>
      </c>
      <c r="N161" s="253"/>
      <c r="O161" s="250"/>
      <c r="P161" s="239"/>
      <c r="Q161" s="239"/>
      <c r="AR161" s="48"/>
    </row>
    <row r="162" spans="2:44" ht="12.75" x14ac:dyDescent="0.2">
      <c r="B162" s="254" t="str">
        <f>IF(Tabla1[[#This Row],[Código_Actividad]]="","",CONCATENATE(Tabla1[[#This Row],[POA]],".",Tabla1[[#This Row],[SRS]],".",Tabla1[[#This Row],[AREA]],".",Tabla1[[#This Row],[TIPO]]))</f>
        <v/>
      </c>
      <c r="C162" s="254" t="str">
        <f>IF(Tabla1[[#This Row],[Código_Actividad]]="","",'[3]Formulario PPGR1'!#REF!)</f>
        <v/>
      </c>
      <c r="D162" s="254" t="str">
        <f>IF(Tabla1[[#This Row],[Código_Actividad]]="","",'[3]Formulario PPGR1'!#REF!)</f>
        <v/>
      </c>
      <c r="E162" s="254" t="str">
        <f>IF(Tabla1[[#This Row],[Código_Actividad]]="","",'[3]Formulario PPGR1'!#REF!)</f>
        <v/>
      </c>
      <c r="F162" s="254" t="str">
        <f>IF(Tabla1[[#This Row],[Código_Actividad]]="","",'[3]Formulario PPGR1'!#REF!)</f>
        <v/>
      </c>
      <c r="G162" s="249"/>
      <c r="H162" s="250"/>
      <c r="I162" s="278"/>
      <c r="J162" s="250"/>
      <c r="K162" s="249"/>
      <c r="L162" s="251"/>
      <c r="M162" s="252">
        <f>+Tabla1[[#This Row],[Precio Unitario]]*Tabla1[[#This Row],[Cantidad de Insumos]]</f>
        <v>0</v>
      </c>
      <c r="N162" s="253"/>
      <c r="O162" s="250"/>
      <c r="P162" s="239"/>
      <c r="Q162" s="239"/>
      <c r="AR162" s="48"/>
    </row>
    <row r="163" spans="2:44" ht="12.75" x14ac:dyDescent="0.2">
      <c r="B163" s="254" t="str">
        <f>IF(Tabla1[[#This Row],[Código_Actividad]]="","",CONCATENATE(Tabla1[[#This Row],[POA]],".",Tabla1[[#This Row],[SRS]],".",Tabla1[[#This Row],[AREA]],".",Tabla1[[#This Row],[TIPO]]))</f>
        <v/>
      </c>
      <c r="C163" s="254" t="str">
        <f>IF(Tabla1[[#This Row],[Código_Actividad]]="","",'[3]Formulario PPGR1'!#REF!)</f>
        <v/>
      </c>
      <c r="D163" s="254" t="str">
        <f>IF(Tabla1[[#This Row],[Código_Actividad]]="","",'[3]Formulario PPGR1'!#REF!)</f>
        <v/>
      </c>
      <c r="E163" s="254" t="str">
        <f>IF(Tabla1[[#This Row],[Código_Actividad]]="","",'[3]Formulario PPGR1'!#REF!)</f>
        <v/>
      </c>
      <c r="F163" s="254" t="str">
        <f>IF(Tabla1[[#This Row],[Código_Actividad]]="","",'[3]Formulario PPGR1'!#REF!)</f>
        <v/>
      </c>
      <c r="G163" s="249"/>
      <c r="H163" s="250"/>
      <c r="I163" s="278"/>
      <c r="J163" s="250"/>
      <c r="K163" s="249"/>
      <c r="L163" s="251"/>
      <c r="M163" s="252">
        <f>+Tabla1[[#This Row],[Precio Unitario]]*Tabla1[[#This Row],[Cantidad de Insumos]]</f>
        <v>0</v>
      </c>
      <c r="N163" s="253"/>
      <c r="O163" s="250"/>
      <c r="P163" s="239"/>
      <c r="Q163" s="239"/>
      <c r="AR163" s="48"/>
    </row>
    <row r="164" spans="2:44" ht="12.75" x14ac:dyDescent="0.2">
      <c r="B164" s="254" t="str">
        <f>IF(Tabla1[[#This Row],[Código_Actividad]]="","",CONCATENATE(Tabla1[[#This Row],[POA]],".",Tabla1[[#This Row],[SRS]],".",Tabla1[[#This Row],[AREA]],".",Tabla1[[#This Row],[TIPO]]))</f>
        <v/>
      </c>
      <c r="C164" s="254" t="str">
        <f>IF(Tabla1[[#This Row],[Código_Actividad]]="","",'[3]Formulario PPGR1'!#REF!)</f>
        <v/>
      </c>
      <c r="D164" s="254" t="str">
        <f>IF(Tabla1[[#This Row],[Código_Actividad]]="","",'[3]Formulario PPGR1'!#REF!)</f>
        <v/>
      </c>
      <c r="E164" s="254" t="str">
        <f>IF(Tabla1[[#This Row],[Código_Actividad]]="","",'[3]Formulario PPGR1'!#REF!)</f>
        <v/>
      </c>
      <c r="F164" s="254" t="str">
        <f>IF(Tabla1[[#This Row],[Código_Actividad]]="","",'[3]Formulario PPGR1'!#REF!)</f>
        <v/>
      </c>
      <c r="G164" s="249"/>
      <c r="H164" s="250"/>
      <c r="I164" s="278"/>
      <c r="J164" s="250"/>
      <c r="K164" s="249"/>
      <c r="L164" s="251"/>
      <c r="M164" s="252">
        <f>+Tabla1[[#This Row],[Precio Unitario]]*Tabla1[[#This Row],[Cantidad de Insumos]]</f>
        <v>0</v>
      </c>
      <c r="N164" s="253"/>
      <c r="O164" s="250"/>
      <c r="P164" s="239"/>
      <c r="Q164" s="239"/>
      <c r="AR164" s="48"/>
    </row>
    <row r="165" spans="2:44" ht="12.75" x14ac:dyDescent="0.2">
      <c r="B165" s="254" t="str">
        <f>IF(Tabla1[[#This Row],[Código_Actividad]]="","",CONCATENATE(Tabla1[[#This Row],[POA]],".",Tabla1[[#This Row],[SRS]],".",Tabla1[[#This Row],[AREA]],".",Tabla1[[#This Row],[TIPO]]))</f>
        <v/>
      </c>
      <c r="C165" s="254" t="str">
        <f>IF(Tabla1[[#This Row],[Código_Actividad]]="","",'[3]Formulario PPGR1'!#REF!)</f>
        <v/>
      </c>
      <c r="D165" s="254" t="str">
        <f>IF(Tabla1[[#This Row],[Código_Actividad]]="","",'[3]Formulario PPGR1'!#REF!)</f>
        <v/>
      </c>
      <c r="E165" s="254" t="str">
        <f>IF(Tabla1[[#This Row],[Código_Actividad]]="","",'[3]Formulario PPGR1'!#REF!)</f>
        <v/>
      </c>
      <c r="F165" s="254" t="str">
        <f>IF(Tabla1[[#This Row],[Código_Actividad]]="","",'[3]Formulario PPGR1'!#REF!)</f>
        <v/>
      </c>
      <c r="G165" s="249"/>
      <c r="H165" s="250"/>
      <c r="I165" s="278"/>
      <c r="J165" s="250"/>
      <c r="K165" s="249"/>
      <c r="L165" s="251"/>
      <c r="M165" s="252">
        <f>+Tabla1[[#This Row],[Precio Unitario]]*Tabla1[[#This Row],[Cantidad de Insumos]]</f>
        <v>0</v>
      </c>
      <c r="N165" s="253"/>
      <c r="O165" s="250"/>
      <c r="P165" s="239"/>
      <c r="Q165" s="239"/>
      <c r="AR165" s="48"/>
    </row>
    <row r="166" spans="2:44" ht="12.75" x14ac:dyDescent="0.2">
      <c r="B166" s="254" t="str">
        <f>IF(Tabla1[[#This Row],[Código_Actividad]]="","",CONCATENATE(Tabla1[[#This Row],[POA]],".",Tabla1[[#This Row],[SRS]],".",Tabla1[[#This Row],[AREA]],".",Tabla1[[#This Row],[TIPO]]))</f>
        <v/>
      </c>
      <c r="C166" s="254" t="str">
        <f>IF(Tabla1[[#This Row],[Código_Actividad]]="","",'[3]Formulario PPGR1'!#REF!)</f>
        <v/>
      </c>
      <c r="D166" s="254" t="str">
        <f>IF(Tabla1[[#This Row],[Código_Actividad]]="","",'[3]Formulario PPGR1'!#REF!)</f>
        <v/>
      </c>
      <c r="E166" s="254" t="str">
        <f>IF(Tabla1[[#This Row],[Código_Actividad]]="","",'[3]Formulario PPGR1'!#REF!)</f>
        <v/>
      </c>
      <c r="F166" s="254" t="str">
        <f>IF(Tabla1[[#This Row],[Código_Actividad]]="","",'[3]Formulario PPGR1'!#REF!)</f>
        <v/>
      </c>
      <c r="G166" s="249"/>
      <c r="H166" s="250"/>
      <c r="I166" s="278"/>
      <c r="J166" s="250"/>
      <c r="K166" s="249"/>
      <c r="L166" s="251"/>
      <c r="M166" s="252">
        <f>+Tabla1[[#This Row],[Precio Unitario]]*Tabla1[[#This Row],[Cantidad de Insumos]]</f>
        <v>0</v>
      </c>
      <c r="N166" s="253"/>
      <c r="O166" s="250"/>
      <c r="P166" s="239"/>
      <c r="Q166" s="239"/>
      <c r="AR166" s="48"/>
    </row>
    <row r="167" spans="2:44" ht="12.75" x14ac:dyDescent="0.2">
      <c r="B167" s="254" t="str">
        <f>IF(Tabla1[[#This Row],[Código_Actividad]]="","",CONCATENATE(Tabla1[[#This Row],[POA]],".",Tabla1[[#This Row],[SRS]],".",Tabla1[[#This Row],[AREA]],".",Tabla1[[#This Row],[TIPO]]))</f>
        <v/>
      </c>
      <c r="C167" s="254" t="str">
        <f>IF(Tabla1[[#This Row],[Código_Actividad]]="","",'[3]Formulario PPGR1'!#REF!)</f>
        <v/>
      </c>
      <c r="D167" s="254" t="str">
        <f>IF(Tabla1[[#This Row],[Código_Actividad]]="","",'[3]Formulario PPGR1'!#REF!)</f>
        <v/>
      </c>
      <c r="E167" s="254" t="str">
        <f>IF(Tabla1[[#This Row],[Código_Actividad]]="","",'[3]Formulario PPGR1'!#REF!)</f>
        <v/>
      </c>
      <c r="F167" s="254" t="str">
        <f>IF(Tabla1[[#This Row],[Código_Actividad]]="","",'[3]Formulario PPGR1'!#REF!)</f>
        <v/>
      </c>
      <c r="G167" s="249"/>
      <c r="H167" s="250"/>
      <c r="I167" s="278"/>
      <c r="J167" s="250"/>
      <c r="K167" s="249"/>
      <c r="L167" s="251"/>
      <c r="M167" s="252">
        <f>+Tabla1[[#This Row],[Precio Unitario]]*Tabla1[[#This Row],[Cantidad de Insumos]]</f>
        <v>0</v>
      </c>
      <c r="N167" s="253"/>
      <c r="O167" s="250"/>
      <c r="P167" s="239"/>
      <c r="Q167" s="239"/>
      <c r="AR167" s="48"/>
    </row>
    <row r="168" spans="2:44" ht="12.75" x14ac:dyDescent="0.2">
      <c r="B168" s="254" t="str">
        <f>IF(Tabla1[[#This Row],[Código_Actividad]]="","",CONCATENATE(Tabla1[[#This Row],[POA]],".",Tabla1[[#This Row],[SRS]],".",Tabla1[[#This Row],[AREA]],".",Tabla1[[#This Row],[TIPO]]))</f>
        <v/>
      </c>
      <c r="C168" s="254" t="str">
        <f>IF(Tabla1[[#This Row],[Código_Actividad]]="","",'[3]Formulario PPGR1'!#REF!)</f>
        <v/>
      </c>
      <c r="D168" s="254" t="str">
        <f>IF(Tabla1[[#This Row],[Código_Actividad]]="","",'[3]Formulario PPGR1'!#REF!)</f>
        <v/>
      </c>
      <c r="E168" s="254" t="str">
        <f>IF(Tabla1[[#This Row],[Código_Actividad]]="","",'[3]Formulario PPGR1'!#REF!)</f>
        <v/>
      </c>
      <c r="F168" s="254" t="str">
        <f>IF(Tabla1[[#This Row],[Código_Actividad]]="","",'[3]Formulario PPGR1'!#REF!)</f>
        <v/>
      </c>
      <c r="G168" s="249"/>
      <c r="H168" s="250"/>
      <c r="I168" s="278"/>
      <c r="J168" s="250"/>
      <c r="K168" s="249"/>
      <c r="L168" s="251"/>
      <c r="M168" s="252">
        <f>+Tabla1[[#This Row],[Precio Unitario]]*Tabla1[[#This Row],[Cantidad de Insumos]]</f>
        <v>0</v>
      </c>
      <c r="N168" s="253"/>
      <c r="O168" s="250"/>
      <c r="P168" s="239"/>
      <c r="Q168" s="239"/>
      <c r="AR168" s="48"/>
    </row>
    <row r="169" spans="2:44" ht="12.75" x14ac:dyDescent="0.2">
      <c r="B169" s="254" t="str">
        <f>IF(Tabla1[[#This Row],[Código_Actividad]]="","",CONCATENATE(Tabla1[[#This Row],[POA]],".",Tabla1[[#This Row],[SRS]],".",Tabla1[[#This Row],[AREA]],".",Tabla1[[#This Row],[TIPO]]))</f>
        <v/>
      </c>
      <c r="C169" s="254" t="str">
        <f>IF(Tabla1[[#This Row],[Código_Actividad]]="","",'[3]Formulario PPGR1'!#REF!)</f>
        <v/>
      </c>
      <c r="D169" s="254" t="str">
        <f>IF(Tabla1[[#This Row],[Código_Actividad]]="","",'[3]Formulario PPGR1'!#REF!)</f>
        <v/>
      </c>
      <c r="E169" s="254" t="str">
        <f>IF(Tabla1[[#This Row],[Código_Actividad]]="","",'[3]Formulario PPGR1'!#REF!)</f>
        <v/>
      </c>
      <c r="F169" s="254" t="str">
        <f>IF(Tabla1[[#This Row],[Código_Actividad]]="","",'[3]Formulario PPGR1'!#REF!)</f>
        <v/>
      </c>
      <c r="G169" s="249"/>
      <c r="H169" s="250"/>
      <c r="I169" s="278"/>
      <c r="J169" s="250"/>
      <c r="K169" s="249"/>
      <c r="L169" s="251"/>
      <c r="M169" s="252">
        <f>+Tabla1[[#This Row],[Precio Unitario]]*Tabla1[[#This Row],[Cantidad de Insumos]]</f>
        <v>0</v>
      </c>
      <c r="N169" s="253"/>
      <c r="O169" s="250"/>
      <c r="P169" s="239"/>
      <c r="Q169" s="239"/>
      <c r="AR169" s="48"/>
    </row>
    <row r="170" spans="2:44" ht="12.75" x14ac:dyDescent="0.2">
      <c r="B170" s="254" t="str">
        <f>IF(Tabla1[[#This Row],[Código_Actividad]]="","",CONCATENATE(Tabla1[[#This Row],[POA]],".",Tabla1[[#This Row],[SRS]],".",Tabla1[[#This Row],[AREA]],".",Tabla1[[#This Row],[TIPO]]))</f>
        <v/>
      </c>
      <c r="C170" s="254" t="str">
        <f>IF(Tabla1[[#This Row],[Código_Actividad]]="","",'[3]Formulario PPGR1'!#REF!)</f>
        <v/>
      </c>
      <c r="D170" s="254" t="str">
        <f>IF(Tabla1[[#This Row],[Código_Actividad]]="","",'[3]Formulario PPGR1'!#REF!)</f>
        <v/>
      </c>
      <c r="E170" s="254" t="str">
        <f>IF(Tabla1[[#This Row],[Código_Actividad]]="","",'[3]Formulario PPGR1'!#REF!)</f>
        <v/>
      </c>
      <c r="F170" s="254" t="str">
        <f>IF(Tabla1[[#This Row],[Código_Actividad]]="","",'[3]Formulario PPGR1'!#REF!)</f>
        <v/>
      </c>
      <c r="G170" s="249"/>
      <c r="H170" s="250"/>
      <c r="I170" s="278"/>
      <c r="J170" s="250"/>
      <c r="K170" s="249"/>
      <c r="L170" s="251"/>
      <c r="M170" s="252">
        <f>+Tabla1[[#This Row],[Precio Unitario]]*Tabla1[[#This Row],[Cantidad de Insumos]]</f>
        <v>0</v>
      </c>
      <c r="N170" s="253"/>
      <c r="O170" s="250"/>
      <c r="P170" s="239"/>
      <c r="Q170" s="239"/>
      <c r="AR170" s="48"/>
    </row>
    <row r="171" spans="2:44" ht="12.75" x14ac:dyDescent="0.2">
      <c r="B171" s="254" t="str">
        <f>IF(Tabla1[[#This Row],[Código_Actividad]]="","",CONCATENATE(Tabla1[[#This Row],[POA]],".",Tabla1[[#This Row],[SRS]],".",Tabla1[[#This Row],[AREA]],".",Tabla1[[#This Row],[TIPO]]))</f>
        <v/>
      </c>
      <c r="C171" s="254" t="str">
        <f>IF(Tabla1[[#This Row],[Código_Actividad]]="","",'[3]Formulario PPGR1'!#REF!)</f>
        <v/>
      </c>
      <c r="D171" s="254" t="str">
        <f>IF(Tabla1[[#This Row],[Código_Actividad]]="","",'[3]Formulario PPGR1'!#REF!)</f>
        <v/>
      </c>
      <c r="E171" s="254" t="str">
        <f>IF(Tabla1[[#This Row],[Código_Actividad]]="","",'[3]Formulario PPGR1'!#REF!)</f>
        <v/>
      </c>
      <c r="F171" s="254" t="str">
        <f>IF(Tabla1[[#This Row],[Código_Actividad]]="","",'[3]Formulario PPGR1'!#REF!)</f>
        <v/>
      </c>
      <c r="G171" s="249"/>
      <c r="H171" s="250"/>
      <c r="I171" s="278"/>
      <c r="J171" s="250"/>
      <c r="K171" s="249"/>
      <c r="L171" s="251"/>
      <c r="M171" s="252">
        <f>+Tabla1[[#This Row],[Precio Unitario]]*Tabla1[[#This Row],[Cantidad de Insumos]]</f>
        <v>0</v>
      </c>
      <c r="N171" s="253"/>
      <c r="O171" s="250"/>
      <c r="P171" s="239"/>
      <c r="Q171" s="239"/>
      <c r="AR171" s="48"/>
    </row>
    <row r="172" spans="2:44" ht="12.75" x14ac:dyDescent="0.2">
      <c r="B172" s="254" t="str">
        <f>IF(Tabla1[[#This Row],[Código_Actividad]]="","",CONCATENATE(Tabla1[[#This Row],[POA]],".",Tabla1[[#This Row],[SRS]],".",Tabla1[[#This Row],[AREA]],".",Tabla1[[#This Row],[TIPO]]))</f>
        <v/>
      </c>
      <c r="C172" s="254" t="str">
        <f>IF(Tabla1[[#This Row],[Código_Actividad]]="","",'[3]Formulario PPGR1'!#REF!)</f>
        <v/>
      </c>
      <c r="D172" s="254" t="str">
        <f>IF(Tabla1[[#This Row],[Código_Actividad]]="","",'[3]Formulario PPGR1'!#REF!)</f>
        <v/>
      </c>
      <c r="E172" s="254" t="str">
        <f>IF(Tabla1[[#This Row],[Código_Actividad]]="","",'[3]Formulario PPGR1'!#REF!)</f>
        <v/>
      </c>
      <c r="F172" s="254" t="str">
        <f>IF(Tabla1[[#This Row],[Código_Actividad]]="","",'[3]Formulario PPGR1'!#REF!)</f>
        <v/>
      </c>
      <c r="G172" s="249"/>
      <c r="H172" s="250"/>
      <c r="I172" s="278"/>
      <c r="J172" s="250"/>
      <c r="K172" s="249"/>
      <c r="L172" s="251"/>
      <c r="M172" s="252">
        <f>+Tabla1[[#This Row],[Precio Unitario]]*Tabla1[[#This Row],[Cantidad de Insumos]]</f>
        <v>0</v>
      </c>
      <c r="N172" s="253"/>
      <c r="O172" s="250"/>
      <c r="P172" s="239"/>
      <c r="Q172" s="239"/>
      <c r="AR172" s="48"/>
    </row>
    <row r="173" spans="2:44" ht="12.75" x14ac:dyDescent="0.2">
      <c r="B173" s="254" t="str">
        <f>IF(Tabla1[[#This Row],[Código_Actividad]]="","",CONCATENATE(Tabla1[[#This Row],[POA]],".",Tabla1[[#This Row],[SRS]],".",Tabla1[[#This Row],[AREA]],".",Tabla1[[#This Row],[TIPO]]))</f>
        <v/>
      </c>
      <c r="C173" s="254" t="str">
        <f>IF(Tabla1[[#This Row],[Código_Actividad]]="","",'[3]Formulario PPGR1'!#REF!)</f>
        <v/>
      </c>
      <c r="D173" s="254" t="str">
        <f>IF(Tabla1[[#This Row],[Código_Actividad]]="","",'[3]Formulario PPGR1'!#REF!)</f>
        <v/>
      </c>
      <c r="E173" s="254" t="str">
        <f>IF(Tabla1[[#This Row],[Código_Actividad]]="","",'[3]Formulario PPGR1'!#REF!)</f>
        <v/>
      </c>
      <c r="F173" s="254" t="str">
        <f>IF(Tabla1[[#This Row],[Código_Actividad]]="","",'[3]Formulario PPGR1'!#REF!)</f>
        <v/>
      </c>
      <c r="G173" s="249"/>
      <c r="H173" s="250"/>
      <c r="I173" s="278"/>
      <c r="J173" s="250"/>
      <c r="K173" s="249"/>
      <c r="L173" s="251"/>
      <c r="M173" s="252">
        <f>+Tabla1[[#This Row],[Precio Unitario]]*Tabla1[[#This Row],[Cantidad de Insumos]]</f>
        <v>0</v>
      </c>
      <c r="N173" s="253"/>
      <c r="O173" s="250"/>
      <c r="P173" s="239"/>
      <c r="Q173" s="239"/>
      <c r="AR173" s="48"/>
    </row>
    <row r="174" spans="2:44" ht="12.75" x14ac:dyDescent="0.2">
      <c r="B174" s="254" t="str">
        <f>IF(Tabla1[[#This Row],[Código_Actividad]]="","",CONCATENATE(Tabla1[[#This Row],[POA]],".",Tabla1[[#This Row],[SRS]],".",Tabla1[[#This Row],[AREA]],".",Tabla1[[#This Row],[TIPO]]))</f>
        <v/>
      </c>
      <c r="C174" s="254" t="str">
        <f>IF(Tabla1[[#This Row],[Código_Actividad]]="","",'[3]Formulario PPGR1'!#REF!)</f>
        <v/>
      </c>
      <c r="D174" s="254" t="str">
        <f>IF(Tabla1[[#This Row],[Código_Actividad]]="","",'[3]Formulario PPGR1'!#REF!)</f>
        <v/>
      </c>
      <c r="E174" s="254" t="str">
        <f>IF(Tabla1[[#This Row],[Código_Actividad]]="","",'[3]Formulario PPGR1'!#REF!)</f>
        <v/>
      </c>
      <c r="F174" s="254" t="str">
        <f>IF(Tabla1[[#This Row],[Código_Actividad]]="","",'[3]Formulario PPGR1'!#REF!)</f>
        <v/>
      </c>
      <c r="G174" s="249"/>
      <c r="H174" s="250"/>
      <c r="I174" s="278"/>
      <c r="J174" s="250"/>
      <c r="K174" s="249"/>
      <c r="L174" s="251"/>
      <c r="M174" s="252">
        <f>+Tabla1[[#This Row],[Precio Unitario]]*Tabla1[[#This Row],[Cantidad de Insumos]]</f>
        <v>0</v>
      </c>
      <c r="N174" s="253"/>
      <c r="O174" s="250"/>
      <c r="P174" s="239"/>
      <c r="Q174" s="239"/>
      <c r="AR174" s="48"/>
    </row>
    <row r="175" spans="2:44" ht="12.75" x14ac:dyDescent="0.2">
      <c r="B175" s="254" t="str">
        <f>IF(Tabla1[[#This Row],[Código_Actividad]]="","",CONCATENATE(Tabla1[[#This Row],[POA]],".",Tabla1[[#This Row],[SRS]],".",Tabla1[[#This Row],[AREA]],".",Tabla1[[#This Row],[TIPO]]))</f>
        <v/>
      </c>
      <c r="C175" s="254" t="str">
        <f>IF(Tabla1[[#This Row],[Código_Actividad]]="","",'[3]Formulario PPGR1'!#REF!)</f>
        <v/>
      </c>
      <c r="D175" s="254" t="str">
        <f>IF(Tabla1[[#This Row],[Código_Actividad]]="","",'[3]Formulario PPGR1'!#REF!)</f>
        <v/>
      </c>
      <c r="E175" s="254" t="str">
        <f>IF(Tabla1[[#This Row],[Código_Actividad]]="","",'[3]Formulario PPGR1'!#REF!)</f>
        <v/>
      </c>
      <c r="F175" s="254" t="str">
        <f>IF(Tabla1[[#This Row],[Código_Actividad]]="","",'[3]Formulario PPGR1'!#REF!)</f>
        <v/>
      </c>
      <c r="G175" s="249"/>
      <c r="H175" s="250"/>
      <c r="I175" s="278"/>
      <c r="J175" s="250"/>
      <c r="K175" s="249"/>
      <c r="L175" s="251"/>
      <c r="M175" s="252">
        <f>+Tabla1[[#This Row],[Precio Unitario]]*Tabla1[[#This Row],[Cantidad de Insumos]]</f>
        <v>0</v>
      </c>
      <c r="N175" s="253"/>
      <c r="O175" s="250"/>
      <c r="P175" s="239"/>
      <c r="Q175" s="239"/>
      <c r="AR175" s="48"/>
    </row>
    <row r="176" spans="2:44" ht="12.75" x14ac:dyDescent="0.2">
      <c r="B176" s="254" t="str">
        <f>IF(Tabla1[[#This Row],[Código_Actividad]]="","",CONCATENATE(Tabla1[[#This Row],[POA]],".",Tabla1[[#This Row],[SRS]],".",Tabla1[[#This Row],[AREA]],".",Tabla1[[#This Row],[TIPO]]))</f>
        <v/>
      </c>
      <c r="C176" s="254" t="str">
        <f>IF(Tabla1[[#This Row],[Código_Actividad]]="","",'[3]Formulario PPGR1'!#REF!)</f>
        <v/>
      </c>
      <c r="D176" s="254" t="str">
        <f>IF(Tabla1[[#This Row],[Código_Actividad]]="","",'[3]Formulario PPGR1'!#REF!)</f>
        <v/>
      </c>
      <c r="E176" s="254" t="str">
        <f>IF(Tabla1[[#This Row],[Código_Actividad]]="","",'[3]Formulario PPGR1'!#REF!)</f>
        <v/>
      </c>
      <c r="F176" s="254" t="str">
        <f>IF(Tabla1[[#This Row],[Código_Actividad]]="","",'[3]Formulario PPGR1'!#REF!)</f>
        <v/>
      </c>
      <c r="G176" s="249"/>
      <c r="H176" s="250"/>
      <c r="I176" s="278"/>
      <c r="J176" s="250"/>
      <c r="K176" s="249"/>
      <c r="L176" s="251"/>
      <c r="M176" s="252">
        <f>+Tabla1[[#This Row],[Precio Unitario]]*Tabla1[[#This Row],[Cantidad de Insumos]]</f>
        <v>0</v>
      </c>
      <c r="N176" s="253"/>
      <c r="O176" s="250"/>
      <c r="P176" s="239"/>
      <c r="Q176" s="239"/>
      <c r="AR176" s="48"/>
    </row>
    <row r="177" spans="2:44" ht="12.75" x14ac:dyDescent="0.2">
      <c r="B177" s="254" t="str">
        <f>IF(Tabla1[[#This Row],[Código_Actividad]]="","",CONCATENATE(Tabla1[[#This Row],[POA]],".",Tabla1[[#This Row],[SRS]],".",Tabla1[[#This Row],[AREA]],".",Tabla1[[#This Row],[TIPO]]))</f>
        <v/>
      </c>
      <c r="C177" s="254" t="str">
        <f>IF(Tabla1[[#This Row],[Código_Actividad]]="","",'[3]Formulario PPGR1'!#REF!)</f>
        <v/>
      </c>
      <c r="D177" s="254" t="str">
        <f>IF(Tabla1[[#This Row],[Código_Actividad]]="","",'[3]Formulario PPGR1'!#REF!)</f>
        <v/>
      </c>
      <c r="E177" s="254" t="str">
        <f>IF(Tabla1[[#This Row],[Código_Actividad]]="","",'[3]Formulario PPGR1'!#REF!)</f>
        <v/>
      </c>
      <c r="F177" s="254" t="str">
        <f>IF(Tabla1[[#This Row],[Código_Actividad]]="","",'[3]Formulario PPGR1'!#REF!)</f>
        <v/>
      </c>
      <c r="G177" s="249"/>
      <c r="H177" s="250"/>
      <c r="I177" s="278"/>
      <c r="J177" s="250"/>
      <c r="K177" s="249"/>
      <c r="L177" s="251"/>
      <c r="M177" s="252">
        <f>+Tabla1[[#This Row],[Precio Unitario]]*Tabla1[[#This Row],[Cantidad de Insumos]]</f>
        <v>0</v>
      </c>
      <c r="N177" s="253"/>
      <c r="O177" s="250"/>
      <c r="P177" s="239"/>
      <c r="Q177" s="239"/>
      <c r="AR177" s="48"/>
    </row>
    <row r="178" spans="2:44" ht="12.75" x14ac:dyDescent="0.2">
      <c r="B178" s="254" t="str">
        <f>IF(Tabla1[[#This Row],[Código_Actividad]]="","",CONCATENATE(Tabla1[[#This Row],[POA]],".",Tabla1[[#This Row],[SRS]],".",Tabla1[[#This Row],[AREA]],".",Tabla1[[#This Row],[TIPO]]))</f>
        <v/>
      </c>
      <c r="C178" s="254" t="str">
        <f>IF(Tabla1[[#This Row],[Código_Actividad]]="","",'[3]Formulario PPGR1'!#REF!)</f>
        <v/>
      </c>
      <c r="D178" s="254" t="str">
        <f>IF(Tabla1[[#This Row],[Código_Actividad]]="","",'[3]Formulario PPGR1'!#REF!)</f>
        <v/>
      </c>
      <c r="E178" s="254" t="str">
        <f>IF(Tabla1[[#This Row],[Código_Actividad]]="","",'[3]Formulario PPGR1'!#REF!)</f>
        <v/>
      </c>
      <c r="F178" s="254" t="str">
        <f>IF(Tabla1[[#This Row],[Código_Actividad]]="","",'[3]Formulario PPGR1'!#REF!)</f>
        <v/>
      </c>
      <c r="G178" s="249"/>
      <c r="H178" s="250"/>
      <c r="I178" s="278"/>
      <c r="J178" s="250"/>
      <c r="K178" s="249"/>
      <c r="L178" s="251"/>
      <c r="M178" s="252">
        <f>+Tabla1[[#This Row],[Precio Unitario]]*Tabla1[[#This Row],[Cantidad de Insumos]]</f>
        <v>0</v>
      </c>
      <c r="N178" s="253"/>
      <c r="O178" s="250"/>
      <c r="P178" s="239"/>
      <c r="Q178" s="239"/>
      <c r="AR178" s="48"/>
    </row>
    <row r="179" spans="2:44" ht="12.75" x14ac:dyDescent="0.2">
      <c r="B179" s="254" t="str">
        <f>IF(Tabla1[[#This Row],[Código_Actividad]]="","",CONCATENATE(Tabla1[[#This Row],[POA]],".",Tabla1[[#This Row],[SRS]],".",Tabla1[[#This Row],[AREA]],".",Tabla1[[#This Row],[TIPO]]))</f>
        <v/>
      </c>
      <c r="C179" s="254" t="str">
        <f>IF(Tabla1[[#This Row],[Código_Actividad]]="","",'[3]Formulario PPGR1'!#REF!)</f>
        <v/>
      </c>
      <c r="D179" s="254" t="str">
        <f>IF(Tabla1[[#This Row],[Código_Actividad]]="","",'[3]Formulario PPGR1'!#REF!)</f>
        <v/>
      </c>
      <c r="E179" s="254" t="str">
        <f>IF(Tabla1[[#This Row],[Código_Actividad]]="","",'[3]Formulario PPGR1'!#REF!)</f>
        <v/>
      </c>
      <c r="F179" s="254" t="str">
        <f>IF(Tabla1[[#This Row],[Código_Actividad]]="","",'[3]Formulario PPGR1'!#REF!)</f>
        <v/>
      </c>
      <c r="G179" s="249"/>
      <c r="H179" s="250"/>
      <c r="I179" s="278"/>
      <c r="J179" s="250"/>
      <c r="K179" s="249"/>
      <c r="L179" s="251"/>
      <c r="M179" s="252">
        <f>+Tabla1[[#This Row],[Precio Unitario]]*Tabla1[[#This Row],[Cantidad de Insumos]]</f>
        <v>0</v>
      </c>
      <c r="N179" s="253"/>
      <c r="O179" s="250"/>
      <c r="P179" s="239"/>
      <c r="Q179" s="239"/>
      <c r="AR179" s="48"/>
    </row>
    <row r="180" spans="2:44" ht="12.75" x14ac:dyDescent="0.2">
      <c r="B180" s="254" t="str">
        <f>IF(Tabla1[[#This Row],[Código_Actividad]]="","",CONCATENATE(Tabla1[[#This Row],[POA]],".",Tabla1[[#This Row],[SRS]],".",Tabla1[[#This Row],[AREA]],".",Tabla1[[#This Row],[TIPO]]))</f>
        <v/>
      </c>
      <c r="C180" s="254" t="str">
        <f>IF(Tabla1[[#This Row],[Código_Actividad]]="","",'[3]Formulario PPGR1'!#REF!)</f>
        <v/>
      </c>
      <c r="D180" s="254" t="str">
        <f>IF(Tabla1[[#This Row],[Código_Actividad]]="","",'[3]Formulario PPGR1'!#REF!)</f>
        <v/>
      </c>
      <c r="E180" s="254" t="str">
        <f>IF(Tabla1[[#This Row],[Código_Actividad]]="","",'[3]Formulario PPGR1'!#REF!)</f>
        <v/>
      </c>
      <c r="F180" s="254" t="str">
        <f>IF(Tabla1[[#This Row],[Código_Actividad]]="","",'[3]Formulario PPGR1'!#REF!)</f>
        <v/>
      </c>
      <c r="G180" s="249"/>
      <c r="H180" s="250"/>
      <c r="I180" s="278"/>
      <c r="J180" s="250"/>
      <c r="K180" s="249"/>
      <c r="L180" s="251"/>
      <c r="M180" s="252">
        <f>+Tabla1[[#This Row],[Precio Unitario]]*Tabla1[[#This Row],[Cantidad de Insumos]]</f>
        <v>0</v>
      </c>
      <c r="N180" s="253"/>
      <c r="O180" s="250"/>
      <c r="P180" s="239"/>
      <c r="Q180" s="239"/>
      <c r="AR180" s="48"/>
    </row>
    <row r="181" spans="2:44" ht="12.75" x14ac:dyDescent="0.2">
      <c r="B181" s="254" t="str">
        <f>IF(Tabla1[[#This Row],[Código_Actividad]]="","",CONCATENATE(Tabla1[[#This Row],[POA]],".",Tabla1[[#This Row],[SRS]],".",Tabla1[[#This Row],[AREA]],".",Tabla1[[#This Row],[TIPO]]))</f>
        <v/>
      </c>
      <c r="C181" s="254" t="str">
        <f>IF(Tabla1[[#This Row],[Código_Actividad]]="","",'[3]Formulario PPGR1'!#REF!)</f>
        <v/>
      </c>
      <c r="D181" s="254" t="str">
        <f>IF(Tabla1[[#This Row],[Código_Actividad]]="","",'[3]Formulario PPGR1'!#REF!)</f>
        <v/>
      </c>
      <c r="E181" s="254" t="str">
        <f>IF(Tabla1[[#This Row],[Código_Actividad]]="","",'[3]Formulario PPGR1'!#REF!)</f>
        <v/>
      </c>
      <c r="F181" s="254" t="str">
        <f>IF(Tabla1[[#This Row],[Código_Actividad]]="","",'[3]Formulario PPGR1'!#REF!)</f>
        <v/>
      </c>
      <c r="G181" s="249"/>
      <c r="H181" s="250"/>
      <c r="I181" s="278"/>
      <c r="J181" s="250"/>
      <c r="K181" s="249"/>
      <c r="L181" s="251"/>
      <c r="M181" s="252">
        <f>+Tabla1[[#This Row],[Precio Unitario]]*Tabla1[[#This Row],[Cantidad de Insumos]]</f>
        <v>0</v>
      </c>
      <c r="N181" s="253"/>
      <c r="O181" s="250"/>
      <c r="P181" s="239"/>
      <c r="Q181" s="239"/>
      <c r="AR181" s="48"/>
    </row>
    <row r="182" spans="2:44" ht="12.75" x14ac:dyDescent="0.2">
      <c r="B182" s="254" t="str">
        <f>IF(Tabla1[[#This Row],[Código_Actividad]]="","",CONCATENATE(Tabla1[[#This Row],[POA]],".",Tabla1[[#This Row],[SRS]],".",Tabla1[[#This Row],[AREA]],".",Tabla1[[#This Row],[TIPO]]))</f>
        <v/>
      </c>
      <c r="C182" s="254" t="str">
        <f>IF(Tabla1[[#This Row],[Código_Actividad]]="","",'[3]Formulario PPGR1'!#REF!)</f>
        <v/>
      </c>
      <c r="D182" s="254" t="str">
        <f>IF(Tabla1[[#This Row],[Código_Actividad]]="","",'[3]Formulario PPGR1'!#REF!)</f>
        <v/>
      </c>
      <c r="E182" s="254" t="str">
        <f>IF(Tabla1[[#This Row],[Código_Actividad]]="","",'[3]Formulario PPGR1'!#REF!)</f>
        <v/>
      </c>
      <c r="F182" s="254" t="str">
        <f>IF(Tabla1[[#This Row],[Código_Actividad]]="","",'[3]Formulario PPGR1'!#REF!)</f>
        <v/>
      </c>
      <c r="G182" s="249"/>
      <c r="H182" s="250"/>
      <c r="I182" s="278"/>
      <c r="J182" s="250"/>
      <c r="K182" s="249"/>
      <c r="L182" s="251"/>
      <c r="M182" s="252">
        <f>+Tabla1[[#This Row],[Precio Unitario]]*Tabla1[[#This Row],[Cantidad de Insumos]]</f>
        <v>0</v>
      </c>
      <c r="N182" s="253"/>
      <c r="O182" s="250"/>
      <c r="P182" s="239"/>
      <c r="Q182" s="239"/>
      <c r="AR182" s="48"/>
    </row>
    <row r="183" spans="2:44" ht="12.75" x14ac:dyDescent="0.2">
      <c r="B183" s="254" t="str">
        <f>IF(Tabla1[[#This Row],[Código_Actividad]]="","",CONCATENATE(Tabla1[[#This Row],[POA]],".",Tabla1[[#This Row],[SRS]],".",Tabla1[[#This Row],[AREA]],".",Tabla1[[#This Row],[TIPO]]))</f>
        <v/>
      </c>
      <c r="C183" s="254" t="str">
        <f>IF(Tabla1[[#This Row],[Código_Actividad]]="","",'[3]Formulario PPGR1'!#REF!)</f>
        <v/>
      </c>
      <c r="D183" s="254" t="str">
        <f>IF(Tabla1[[#This Row],[Código_Actividad]]="","",'[3]Formulario PPGR1'!#REF!)</f>
        <v/>
      </c>
      <c r="E183" s="254" t="str">
        <f>IF(Tabla1[[#This Row],[Código_Actividad]]="","",'[3]Formulario PPGR1'!#REF!)</f>
        <v/>
      </c>
      <c r="F183" s="254" t="str">
        <f>IF(Tabla1[[#This Row],[Código_Actividad]]="","",'[3]Formulario PPGR1'!#REF!)</f>
        <v/>
      </c>
      <c r="G183" s="249"/>
      <c r="H183" s="250"/>
      <c r="I183" s="278"/>
      <c r="J183" s="250"/>
      <c r="K183" s="249"/>
      <c r="L183" s="251"/>
      <c r="M183" s="252">
        <f>+Tabla1[[#This Row],[Precio Unitario]]*Tabla1[[#This Row],[Cantidad de Insumos]]</f>
        <v>0</v>
      </c>
      <c r="N183" s="253"/>
      <c r="O183" s="250"/>
      <c r="P183" s="239"/>
      <c r="Q183" s="239"/>
      <c r="AR183" s="48"/>
    </row>
    <row r="184" spans="2:44" ht="12.75" x14ac:dyDescent="0.2">
      <c r="B184" s="254" t="str">
        <f>IF(Tabla1[[#This Row],[Código_Actividad]]="","",CONCATENATE(Tabla1[[#This Row],[POA]],".",Tabla1[[#This Row],[SRS]],".",Tabla1[[#This Row],[AREA]],".",Tabla1[[#This Row],[TIPO]]))</f>
        <v/>
      </c>
      <c r="C184" s="254" t="str">
        <f>IF(Tabla1[[#This Row],[Código_Actividad]]="","",'[3]Formulario PPGR1'!#REF!)</f>
        <v/>
      </c>
      <c r="D184" s="254" t="str">
        <f>IF(Tabla1[[#This Row],[Código_Actividad]]="","",'[3]Formulario PPGR1'!#REF!)</f>
        <v/>
      </c>
      <c r="E184" s="254" t="str">
        <f>IF(Tabla1[[#This Row],[Código_Actividad]]="","",'[3]Formulario PPGR1'!#REF!)</f>
        <v/>
      </c>
      <c r="F184" s="254" t="str">
        <f>IF(Tabla1[[#This Row],[Código_Actividad]]="","",'[3]Formulario PPGR1'!#REF!)</f>
        <v/>
      </c>
      <c r="G184" s="249"/>
      <c r="H184" s="250"/>
      <c r="I184" s="278"/>
      <c r="J184" s="250"/>
      <c r="K184" s="249"/>
      <c r="L184" s="251"/>
      <c r="M184" s="252">
        <f>+Tabla1[[#This Row],[Precio Unitario]]*Tabla1[[#This Row],[Cantidad de Insumos]]</f>
        <v>0</v>
      </c>
      <c r="N184" s="253"/>
      <c r="O184" s="250"/>
      <c r="P184" s="239"/>
      <c r="Q184" s="239"/>
      <c r="AR184" s="48"/>
    </row>
    <row r="185" spans="2:44" ht="12.75" x14ac:dyDescent="0.2">
      <c r="B185" s="254" t="str">
        <f>IF(Tabla1[[#This Row],[Código_Actividad]]="","",CONCATENATE(Tabla1[[#This Row],[POA]],".",Tabla1[[#This Row],[SRS]],".",Tabla1[[#This Row],[AREA]],".",Tabla1[[#This Row],[TIPO]]))</f>
        <v/>
      </c>
      <c r="C185" s="254" t="str">
        <f>IF(Tabla1[[#This Row],[Código_Actividad]]="","",'[3]Formulario PPGR1'!#REF!)</f>
        <v/>
      </c>
      <c r="D185" s="254" t="str">
        <f>IF(Tabla1[[#This Row],[Código_Actividad]]="","",'[3]Formulario PPGR1'!#REF!)</f>
        <v/>
      </c>
      <c r="E185" s="254" t="str">
        <f>IF(Tabla1[[#This Row],[Código_Actividad]]="","",'[3]Formulario PPGR1'!#REF!)</f>
        <v/>
      </c>
      <c r="F185" s="254" t="str">
        <f>IF(Tabla1[[#This Row],[Código_Actividad]]="","",'[3]Formulario PPGR1'!#REF!)</f>
        <v/>
      </c>
      <c r="G185" s="249"/>
      <c r="H185" s="250"/>
      <c r="I185" s="278"/>
      <c r="J185" s="250"/>
      <c r="K185" s="249"/>
      <c r="L185" s="251"/>
      <c r="M185" s="252">
        <f>+Tabla1[[#This Row],[Precio Unitario]]*Tabla1[[#This Row],[Cantidad de Insumos]]</f>
        <v>0</v>
      </c>
      <c r="N185" s="253"/>
      <c r="O185" s="250"/>
      <c r="P185" s="239"/>
      <c r="Q185" s="239"/>
      <c r="AR185" s="48"/>
    </row>
    <row r="186" spans="2:44" ht="12.75" x14ac:dyDescent="0.2">
      <c r="B186" s="254" t="str">
        <f>IF(Tabla1[[#This Row],[Código_Actividad]]="","",CONCATENATE(Tabla1[[#This Row],[POA]],".",Tabla1[[#This Row],[SRS]],".",Tabla1[[#This Row],[AREA]],".",Tabla1[[#This Row],[TIPO]]))</f>
        <v/>
      </c>
      <c r="C186" s="254" t="str">
        <f>IF(Tabla1[[#This Row],[Código_Actividad]]="","",'[3]Formulario PPGR1'!#REF!)</f>
        <v/>
      </c>
      <c r="D186" s="254" t="str">
        <f>IF(Tabla1[[#This Row],[Código_Actividad]]="","",'[3]Formulario PPGR1'!#REF!)</f>
        <v/>
      </c>
      <c r="E186" s="254" t="str">
        <f>IF(Tabla1[[#This Row],[Código_Actividad]]="","",'[3]Formulario PPGR1'!#REF!)</f>
        <v/>
      </c>
      <c r="F186" s="254" t="str">
        <f>IF(Tabla1[[#This Row],[Código_Actividad]]="","",'[3]Formulario PPGR1'!#REF!)</f>
        <v/>
      </c>
      <c r="G186" s="249"/>
      <c r="H186" s="250"/>
      <c r="I186" s="278"/>
      <c r="J186" s="250"/>
      <c r="K186" s="249"/>
      <c r="L186" s="251"/>
      <c r="M186" s="252">
        <f>+Tabla1[[#This Row],[Precio Unitario]]*Tabla1[[#This Row],[Cantidad de Insumos]]</f>
        <v>0</v>
      </c>
      <c r="N186" s="253"/>
      <c r="O186" s="250"/>
      <c r="P186" s="239"/>
      <c r="Q186" s="239"/>
      <c r="AR186" s="48"/>
    </row>
    <row r="187" spans="2:44" ht="12.75" x14ac:dyDescent="0.2">
      <c r="B187" s="254" t="str">
        <f>IF(Tabla1[[#This Row],[Código_Actividad]]="","",CONCATENATE(Tabla1[[#This Row],[POA]],".",Tabla1[[#This Row],[SRS]],".",Tabla1[[#This Row],[AREA]],".",Tabla1[[#This Row],[TIPO]]))</f>
        <v/>
      </c>
      <c r="C187" s="254" t="str">
        <f>IF(Tabla1[[#This Row],[Código_Actividad]]="","",'[3]Formulario PPGR1'!#REF!)</f>
        <v/>
      </c>
      <c r="D187" s="254" t="str">
        <f>IF(Tabla1[[#This Row],[Código_Actividad]]="","",'[3]Formulario PPGR1'!#REF!)</f>
        <v/>
      </c>
      <c r="E187" s="254" t="str">
        <f>IF(Tabla1[[#This Row],[Código_Actividad]]="","",'[3]Formulario PPGR1'!#REF!)</f>
        <v/>
      </c>
      <c r="F187" s="254" t="str">
        <f>IF(Tabla1[[#This Row],[Código_Actividad]]="","",'[3]Formulario PPGR1'!#REF!)</f>
        <v/>
      </c>
      <c r="G187" s="249"/>
      <c r="H187" s="250"/>
      <c r="I187" s="278"/>
      <c r="J187" s="250"/>
      <c r="K187" s="249"/>
      <c r="L187" s="251"/>
      <c r="M187" s="252">
        <f>+Tabla1[[#This Row],[Precio Unitario]]*Tabla1[[#This Row],[Cantidad de Insumos]]</f>
        <v>0</v>
      </c>
      <c r="N187" s="253"/>
      <c r="O187" s="250"/>
      <c r="P187" s="239"/>
      <c r="Q187" s="239"/>
      <c r="AR187" s="48"/>
    </row>
    <row r="188" spans="2:44" ht="12.75" x14ac:dyDescent="0.2">
      <c r="B188" s="254" t="str">
        <f>IF(Tabla1[[#This Row],[Código_Actividad]]="","",CONCATENATE(Tabla1[[#This Row],[POA]],".",Tabla1[[#This Row],[SRS]],".",Tabla1[[#This Row],[AREA]],".",Tabla1[[#This Row],[TIPO]]))</f>
        <v/>
      </c>
      <c r="C188" s="254" t="str">
        <f>IF(Tabla1[[#This Row],[Código_Actividad]]="","",'[3]Formulario PPGR1'!#REF!)</f>
        <v/>
      </c>
      <c r="D188" s="254" t="str">
        <f>IF(Tabla1[[#This Row],[Código_Actividad]]="","",'[3]Formulario PPGR1'!#REF!)</f>
        <v/>
      </c>
      <c r="E188" s="254" t="str">
        <f>IF(Tabla1[[#This Row],[Código_Actividad]]="","",'[3]Formulario PPGR1'!#REF!)</f>
        <v/>
      </c>
      <c r="F188" s="254" t="str">
        <f>IF(Tabla1[[#This Row],[Código_Actividad]]="","",'[3]Formulario PPGR1'!#REF!)</f>
        <v/>
      </c>
      <c r="G188" s="249"/>
      <c r="H188" s="250"/>
      <c r="I188" s="278"/>
      <c r="J188" s="250"/>
      <c r="K188" s="249"/>
      <c r="L188" s="251"/>
      <c r="M188" s="252">
        <f>+Tabla1[[#This Row],[Precio Unitario]]*Tabla1[[#This Row],[Cantidad de Insumos]]</f>
        <v>0</v>
      </c>
      <c r="N188" s="253"/>
      <c r="O188" s="250"/>
      <c r="P188" s="239"/>
      <c r="Q188" s="239"/>
      <c r="AR188" s="48"/>
    </row>
    <row r="189" spans="2:44" ht="12.75" x14ac:dyDescent="0.2">
      <c r="B189" s="254" t="str">
        <f>IF(Tabla1[[#This Row],[Código_Actividad]]="","",CONCATENATE(Tabla1[[#This Row],[POA]],".",Tabla1[[#This Row],[SRS]],".",Tabla1[[#This Row],[AREA]],".",Tabla1[[#This Row],[TIPO]]))</f>
        <v/>
      </c>
      <c r="C189" s="254" t="str">
        <f>IF(Tabla1[[#This Row],[Código_Actividad]]="","",'[3]Formulario PPGR1'!#REF!)</f>
        <v/>
      </c>
      <c r="D189" s="254" t="str">
        <f>IF(Tabla1[[#This Row],[Código_Actividad]]="","",'[3]Formulario PPGR1'!#REF!)</f>
        <v/>
      </c>
      <c r="E189" s="254" t="str">
        <f>IF(Tabla1[[#This Row],[Código_Actividad]]="","",'[3]Formulario PPGR1'!#REF!)</f>
        <v/>
      </c>
      <c r="F189" s="254" t="str">
        <f>IF(Tabla1[[#This Row],[Código_Actividad]]="","",'[3]Formulario PPGR1'!#REF!)</f>
        <v/>
      </c>
      <c r="G189" s="249"/>
      <c r="H189" s="250"/>
      <c r="I189" s="278"/>
      <c r="J189" s="250"/>
      <c r="K189" s="249"/>
      <c r="L189" s="251"/>
      <c r="M189" s="252">
        <f>+Tabla1[[#This Row],[Precio Unitario]]*Tabla1[[#This Row],[Cantidad de Insumos]]</f>
        <v>0</v>
      </c>
      <c r="N189" s="253"/>
      <c r="O189" s="250"/>
      <c r="P189" s="239"/>
      <c r="Q189" s="239"/>
      <c r="AR189" s="48"/>
    </row>
    <row r="190" spans="2:44" ht="12.75" x14ac:dyDescent="0.2">
      <c r="B190" s="254" t="str">
        <f>IF(Tabla1[[#This Row],[Código_Actividad]]="","",CONCATENATE(Tabla1[[#This Row],[POA]],".",Tabla1[[#This Row],[SRS]],".",Tabla1[[#This Row],[AREA]],".",Tabla1[[#This Row],[TIPO]]))</f>
        <v/>
      </c>
      <c r="C190" s="254" t="str">
        <f>IF(Tabla1[[#This Row],[Código_Actividad]]="","",'[3]Formulario PPGR1'!#REF!)</f>
        <v/>
      </c>
      <c r="D190" s="254" t="str">
        <f>IF(Tabla1[[#This Row],[Código_Actividad]]="","",'[3]Formulario PPGR1'!#REF!)</f>
        <v/>
      </c>
      <c r="E190" s="254" t="str">
        <f>IF(Tabla1[[#This Row],[Código_Actividad]]="","",'[3]Formulario PPGR1'!#REF!)</f>
        <v/>
      </c>
      <c r="F190" s="254" t="str">
        <f>IF(Tabla1[[#This Row],[Código_Actividad]]="","",'[3]Formulario PPGR1'!#REF!)</f>
        <v/>
      </c>
      <c r="G190" s="249"/>
      <c r="H190" s="250"/>
      <c r="I190" s="278"/>
      <c r="J190" s="250"/>
      <c r="K190" s="249"/>
      <c r="L190" s="251"/>
      <c r="M190" s="252">
        <f>+Tabla1[[#This Row],[Precio Unitario]]*Tabla1[[#This Row],[Cantidad de Insumos]]</f>
        <v>0</v>
      </c>
      <c r="N190" s="253"/>
      <c r="O190" s="250"/>
      <c r="P190" s="239"/>
      <c r="Q190" s="239"/>
      <c r="AR190" s="48"/>
    </row>
    <row r="191" spans="2:44" ht="12.75" x14ac:dyDescent="0.2">
      <c r="B191" s="254" t="str">
        <f>IF(Tabla1[[#This Row],[Código_Actividad]]="","",CONCATENATE(Tabla1[[#This Row],[POA]],".",Tabla1[[#This Row],[SRS]],".",Tabla1[[#This Row],[AREA]],".",Tabla1[[#This Row],[TIPO]]))</f>
        <v/>
      </c>
      <c r="C191" s="254" t="str">
        <f>IF(Tabla1[[#This Row],[Código_Actividad]]="","",'[3]Formulario PPGR1'!#REF!)</f>
        <v/>
      </c>
      <c r="D191" s="254" t="str">
        <f>IF(Tabla1[[#This Row],[Código_Actividad]]="","",'[3]Formulario PPGR1'!#REF!)</f>
        <v/>
      </c>
      <c r="E191" s="254" t="str">
        <f>IF(Tabla1[[#This Row],[Código_Actividad]]="","",'[3]Formulario PPGR1'!#REF!)</f>
        <v/>
      </c>
      <c r="F191" s="254" t="str">
        <f>IF(Tabla1[[#This Row],[Código_Actividad]]="","",'[3]Formulario PPGR1'!#REF!)</f>
        <v/>
      </c>
      <c r="G191" s="249"/>
      <c r="H191" s="250"/>
      <c r="I191" s="278"/>
      <c r="J191" s="250"/>
      <c r="K191" s="249"/>
      <c r="L191" s="251"/>
      <c r="M191" s="252">
        <f>+Tabla1[[#This Row],[Precio Unitario]]*Tabla1[[#This Row],[Cantidad de Insumos]]</f>
        <v>0</v>
      </c>
      <c r="N191" s="253"/>
      <c r="O191" s="250"/>
      <c r="P191" s="239"/>
      <c r="Q191" s="239"/>
      <c r="AR191" s="48"/>
    </row>
    <row r="192" spans="2:44" ht="12.75" x14ac:dyDescent="0.2">
      <c r="B192" s="254" t="str">
        <f>IF(Tabla1[[#This Row],[Código_Actividad]]="","",CONCATENATE(Tabla1[[#This Row],[POA]],".",Tabla1[[#This Row],[SRS]],".",Tabla1[[#This Row],[AREA]],".",Tabla1[[#This Row],[TIPO]]))</f>
        <v/>
      </c>
      <c r="C192" s="254" t="str">
        <f>IF(Tabla1[[#This Row],[Código_Actividad]]="","",'[3]Formulario PPGR1'!#REF!)</f>
        <v/>
      </c>
      <c r="D192" s="254" t="str">
        <f>IF(Tabla1[[#This Row],[Código_Actividad]]="","",'[3]Formulario PPGR1'!#REF!)</f>
        <v/>
      </c>
      <c r="E192" s="254" t="str">
        <f>IF(Tabla1[[#This Row],[Código_Actividad]]="","",'[3]Formulario PPGR1'!#REF!)</f>
        <v/>
      </c>
      <c r="F192" s="254" t="str">
        <f>IF(Tabla1[[#This Row],[Código_Actividad]]="","",'[3]Formulario PPGR1'!#REF!)</f>
        <v/>
      </c>
      <c r="G192" s="249"/>
      <c r="H192" s="250"/>
      <c r="I192" s="278"/>
      <c r="J192" s="250"/>
      <c r="K192" s="249"/>
      <c r="L192" s="251"/>
      <c r="M192" s="252">
        <f>+Tabla1[[#This Row],[Precio Unitario]]*Tabla1[[#This Row],[Cantidad de Insumos]]</f>
        <v>0</v>
      </c>
      <c r="N192" s="253"/>
      <c r="O192" s="250"/>
      <c r="P192" s="239"/>
      <c r="Q192" s="239"/>
      <c r="AR192" s="48"/>
    </row>
    <row r="193" spans="2:44" ht="12.75" x14ac:dyDescent="0.2">
      <c r="B193" s="254" t="str">
        <f>IF(Tabla1[[#This Row],[Código_Actividad]]="","",CONCATENATE(Tabla1[[#This Row],[POA]],".",Tabla1[[#This Row],[SRS]],".",Tabla1[[#This Row],[AREA]],".",Tabla1[[#This Row],[TIPO]]))</f>
        <v/>
      </c>
      <c r="C193" s="254" t="str">
        <f>IF(Tabla1[[#This Row],[Código_Actividad]]="","",'[3]Formulario PPGR1'!#REF!)</f>
        <v/>
      </c>
      <c r="D193" s="254" t="str">
        <f>IF(Tabla1[[#This Row],[Código_Actividad]]="","",'[3]Formulario PPGR1'!#REF!)</f>
        <v/>
      </c>
      <c r="E193" s="254" t="str">
        <f>IF(Tabla1[[#This Row],[Código_Actividad]]="","",'[3]Formulario PPGR1'!#REF!)</f>
        <v/>
      </c>
      <c r="F193" s="254" t="str">
        <f>IF(Tabla1[[#This Row],[Código_Actividad]]="","",'[3]Formulario PPGR1'!#REF!)</f>
        <v/>
      </c>
      <c r="G193" s="249"/>
      <c r="H193" s="250"/>
      <c r="I193" s="278"/>
      <c r="J193" s="250"/>
      <c r="K193" s="249"/>
      <c r="L193" s="251"/>
      <c r="M193" s="252">
        <f>+Tabla1[[#This Row],[Precio Unitario]]*Tabla1[[#This Row],[Cantidad de Insumos]]</f>
        <v>0</v>
      </c>
      <c r="N193" s="253"/>
      <c r="O193" s="250"/>
      <c r="P193" s="239"/>
      <c r="Q193" s="239"/>
      <c r="AR193" s="48"/>
    </row>
    <row r="194" spans="2:44" ht="12.75" x14ac:dyDescent="0.2">
      <c r="B194" s="254" t="str">
        <f>IF(Tabla1[[#This Row],[Código_Actividad]]="","",CONCATENATE(Tabla1[[#This Row],[POA]],".",Tabla1[[#This Row],[SRS]],".",Tabla1[[#This Row],[AREA]],".",Tabla1[[#This Row],[TIPO]]))</f>
        <v/>
      </c>
      <c r="C194" s="254" t="str">
        <f>IF(Tabla1[[#This Row],[Código_Actividad]]="","",'[3]Formulario PPGR1'!#REF!)</f>
        <v/>
      </c>
      <c r="D194" s="254" t="str">
        <f>IF(Tabla1[[#This Row],[Código_Actividad]]="","",'[3]Formulario PPGR1'!#REF!)</f>
        <v/>
      </c>
      <c r="E194" s="254" t="str">
        <f>IF(Tabla1[[#This Row],[Código_Actividad]]="","",'[3]Formulario PPGR1'!#REF!)</f>
        <v/>
      </c>
      <c r="F194" s="254" t="str">
        <f>IF(Tabla1[[#This Row],[Código_Actividad]]="","",'[3]Formulario PPGR1'!#REF!)</f>
        <v/>
      </c>
      <c r="G194" s="249"/>
      <c r="H194" s="250"/>
      <c r="I194" s="278"/>
      <c r="J194" s="250"/>
      <c r="K194" s="249"/>
      <c r="L194" s="251"/>
      <c r="M194" s="252">
        <f>+Tabla1[[#This Row],[Precio Unitario]]*Tabla1[[#This Row],[Cantidad de Insumos]]</f>
        <v>0</v>
      </c>
      <c r="N194" s="253"/>
      <c r="O194" s="250"/>
      <c r="P194" s="239"/>
      <c r="Q194" s="239"/>
      <c r="AR194" s="48"/>
    </row>
    <row r="195" spans="2:44" ht="12.75" x14ac:dyDescent="0.2">
      <c r="B195" s="254" t="str">
        <f>IF(Tabla1[[#This Row],[Código_Actividad]]="","",CONCATENATE(Tabla1[[#This Row],[POA]],".",Tabla1[[#This Row],[SRS]],".",Tabla1[[#This Row],[AREA]],".",Tabla1[[#This Row],[TIPO]]))</f>
        <v/>
      </c>
      <c r="C195" s="254" t="str">
        <f>IF(Tabla1[[#This Row],[Código_Actividad]]="","",'[3]Formulario PPGR1'!#REF!)</f>
        <v/>
      </c>
      <c r="D195" s="254" t="str">
        <f>IF(Tabla1[[#This Row],[Código_Actividad]]="","",'[3]Formulario PPGR1'!#REF!)</f>
        <v/>
      </c>
      <c r="E195" s="254" t="str">
        <f>IF(Tabla1[[#This Row],[Código_Actividad]]="","",'[3]Formulario PPGR1'!#REF!)</f>
        <v/>
      </c>
      <c r="F195" s="254" t="str">
        <f>IF(Tabla1[[#This Row],[Código_Actividad]]="","",'[3]Formulario PPGR1'!#REF!)</f>
        <v/>
      </c>
      <c r="G195" s="249"/>
      <c r="H195" s="250"/>
      <c r="I195" s="278"/>
      <c r="J195" s="250"/>
      <c r="K195" s="249"/>
      <c r="L195" s="251"/>
      <c r="M195" s="252">
        <f>+Tabla1[[#This Row],[Precio Unitario]]*Tabla1[[#This Row],[Cantidad de Insumos]]</f>
        <v>0</v>
      </c>
      <c r="N195" s="253"/>
      <c r="O195" s="250"/>
      <c r="P195" s="239"/>
      <c r="Q195" s="239"/>
      <c r="AR195" s="48"/>
    </row>
    <row r="196" spans="2:44" ht="12.75" x14ac:dyDescent="0.2">
      <c r="B196" s="254" t="str">
        <f>IF(Tabla1[[#This Row],[Código_Actividad]]="","",CONCATENATE(Tabla1[[#This Row],[POA]],".",Tabla1[[#This Row],[SRS]],".",Tabla1[[#This Row],[AREA]],".",Tabla1[[#This Row],[TIPO]]))</f>
        <v/>
      </c>
      <c r="C196" s="254" t="str">
        <f>IF(Tabla1[[#This Row],[Código_Actividad]]="","",'[3]Formulario PPGR1'!#REF!)</f>
        <v/>
      </c>
      <c r="D196" s="254" t="str">
        <f>IF(Tabla1[[#This Row],[Código_Actividad]]="","",'[3]Formulario PPGR1'!#REF!)</f>
        <v/>
      </c>
      <c r="E196" s="254" t="str">
        <f>IF(Tabla1[[#This Row],[Código_Actividad]]="","",'[3]Formulario PPGR1'!#REF!)</f>
        <v/>
      </c>
      <c r="F196" s="254" t="str">
        <f>IF(Tabla1[[#This Row],[Código_Actividad]]="","",'[3]Formulario PPGR1'!#REF!)</f>
        <v/>
      </c>
      <c r="G196" s="249"/>
      <c r="H196" s="250"/>
      <c r="I196" s="278"/>
      <c r="J196" s="250"/>
      <c r="K196" s="249"/>
      <c r="L196" s="251"/>
      <c r="M196" s="252">
        <f>+Tabla1[[#This Row],[Precio Unitario]]*Tabla1[[#This Row],[Cantidad de Insumos]]</f>
        <v>0</v>
      </c>
      <c r="N196" s="253"/>
      <c r="O196" s="250"/>
      <c r="P196" s="239"/>
      <c r="Q196" s="239"/>
      <c r="AR196" s="48"/>
    </row>
    <row r="197" spans="2:44" ht="12.75" x14ac:dyDescent="0.2">
      <c r="B197" s="254" t="str">
        <f>IF(Tabla1[[#This Row],[Código_Actividad]]="","",CONCATENATE(Tabla1[[#This Row],[POA]],".",Tabla1[[#This Row],[SRS]],".",Tabla1[[#This Row],[AREA]],".",Tabla1[[#This Row],[TIPO]]))</f>
        <v/>
      </c>
      <c r="C197" s="254" t="str">
        <f>IF(Tabla1[[#This Row],[Código_Actividad]]="","",'[3]Formulario PPGR1'!#REF!)</f>
        <v/>
      </c>
      <c r="D197" s="254" t="str">
        <f>IF(Tabla1[[#This Row],[Código_Actividad]]="","",'[3]Formulario PPGR1'!#REF!)</f>
        <v/>
      </c>
      <c r="E197" s="254" t="str">
        <f>IF(Tabla1[[#This Row],[Código_Actividad]]="","",'[3]Formulario PPGR1'!#REF!)</f>
        <v/>
      </c>
      <c r="F197" s="254" t="str">
        <f>IF(Tabla1[[#This Row],[Código_Actividad]]="","",'[3]Formulario PPGR1'!#REF!)</f>
        <v/>
      </c>
      <c r="G197" s="249"/>
      <c r="H197" s="250"/>
      <c r="I197" s="278"/>
      <c r="J197" s="250"/>
      <c r="K197" s="249"/>
      <c r="L197" s="251"/>
      <c r="M197" s="252">
        <f>+Tabla1[[#This Row],[Precio Unitario]]*Tabla1[[#This Row],[Cantidad de Insumos]]</f>
        <v>0</v>
      </c>
      <c r="N197" s="253"/>
      <c r="O197" s="250"/>
      <c r="P197" s="239"/>
      <c r="Q197" s="239"/>
      <c r="AR197" s="48"/>
    </row>
    <row r="198" spans="2:44" ht="12.75" x14ac:dyDescent="0.2">
      <c r="B198" s="254" t="str">
        <f>IF(Tabla1[[#This Row],[Código_Actividad]]="","",CONCATENATE(Tabla1[[#This Row],[POA]],".",Tabla1[[#This Row],[SRS]],".",Tabla1[[#This Row],[AREA]],".",Tabla1[[#This Row],[TIPO]]))</f>
        <v/>
      </c>
      <c r="C198" s="254" t="str">
        <f>IF(Tabla1[[#This Row],[Código_Actividad]]="","",'[3]Formulario PPGR1'!#REF!)</f>
        <v/>
      </c>
      <c r="D198" s="254" t="str">
        <f>IF(Tabla1[[#This Row],[Código_Actividad]]="","",'[3]Formulario PPGR1'!#REF!)</f>
        <v/>
      </c>
      <c r="E198" s="254" t="str">
        <f>IF(Tabla1[[#This Row],[Código_Actividad]]="","",'[3]Formulario PPGR1'!#REF!)</f>
        <v/>
      </c>
      <c r="F198" s="254" t="str">
        <f>IF(Tabla1[[#This Row],[Código_Actividad]]="","",'[3]Formulario PPGR1'!#REF!)</f>
        <v/>
      </c>
      <c r="G198" s="249"/>
      <c r="H198" s="250"/>
      <c r="I198" s="278"/>
      <c r="J198" s="250"/>
      <c r="K198" s="249"/>
      <c r="L198" s="251"/>
      <c r="M198" s="252">
        <f>+Tabla1[[#This Row],[Precio Unitario]]*Tabla1[[#This Row],[Cantidad de Insumos]]</f>
        <v>0</v>
      </c>
      <c r="N198" s="253"/>
      <c r="O198" s="250"/>
      <c r="P198" s="239"/>
      <c r="Q198" s="239"/>
      <c r="AR198" s="48"/>
    </row>
    <row r="199" spans="2:44" ht="12.75" x14ac:dyDescent="0.2">
      <c r="B199" s="248" t="str">
        <f>IF(Tabla1[[#This Row],[Código_Actividad]]="","",CONCATENATE(Tabla1[[#This Row],[POA]],".",Tabla1[[#This Row],[SRS]],".",Tabla1[[#This Row],[AREA]],".",Tabla1[[#This Row],[TIPO]]))</f>
        <v/>
      </c>
      <c r="C199" s="248" t="str">
        <f>IF(Tabla1[[#This Row],[Código_Actividad]]="","",'[3]Formulario PPGR1'!#REF!)</f>
        <v/>
      </c>
      <c r="D199" s="248" t="str">
        <f>IF(Tabla1[[#This Row],[Código_Actividad]]="","",'[3]Formulario PPGR1'!#REF!)</f>
        <v/>
      </c>
      <c r="E199" s="248" t="str">
        <f>IF(Tabla1[[#This Row],[Código_Actividad]]="","",'[3]Formulario PPGR1'!#REF!)</f>
        <v/>
      </c>
      <c r="F199" s="248" t="str">
        <f>IF(Tabla1[[#This Row],[Código_Actividad]]="","",'[3]Formulario PPGR1'!#REF!)</f>
        <v/>
      </c>
      <c r="G199" s="249"/>
      <c r="H199" s="250"/>
      <c r="I199" s="278"/>
      <c r="J199" s="250"/>
      <c r="K199" s="249"/>
      <c r="L199" s="251"/>
      <c r="M199" s="252">
        <f>+Tabla1[[#This Row],[Precio Unitario]]*Tabla1[[#This Row],[Cantidad de Insumos]]</f>
        <v>0</v>
      </c>
      <c r="N199" s="253"/>
      <c r="O199" s="250"/>
      <c r="P199" s="239"/>
      <c r="Q199" s="239"/>
      <c r="AR199" s="48"/>
    </row>
    <row r="200" spans="2:44" ht="12.75" x14ac:dyDescent="0.2">
      <c r="B200" s="248" t="str">
        <f>IF(Tabla1[[#This Row],[Código_Actividad]]="","",CONCATENATE(Tabla1[[#This Row],[POA]],".",Tabla1[[#This Row],[SRS]],".",Tabla1[[#This Row],[AREA]],".",Tabla1[[#This Row],[TIPO]]))</f>
        <v/>
      </c>
      <c r="C200" s="248" t="str">
        <f>IF(Tabla1[[#This Row],[Código_Actividad]]="","",'[3]Formulario PPGR1'!#REF!)</f>
        <v/>
      </c>
      <c r="D200" s="248" t="str">
        <f>IF(Tabla1[[#This Row],[Código_Actividad]]="","",'[3]Formulario PPGR1'!#REF!)</f>
        <v/>
      </c>
      <c r="E200" s="248" t="str">
        <f>IF(Tabla1[[#This Row],[Código_Actividad]]="","",'[3]Formulario PPGR1'!#REF!)</f>
        <v/>
      </c>
      <c r="F200" s="248" t="str">
        <f>IF(Tabla1[[#This Row],[Código_Actividad]]="","",'[3]Formulario PPGR1'!#REF!)</f>
        <v/>
      </c>
      <c r="G200" s="249"/>
      <c r="H200" s="250"/>
      <c r="I200" s="278"/>
      <c r="J200" s="250"/>
      <c r="K200" s="249"/>
      <c r="L200" s="251"/>
      <c r="M200" s="252">
        <f>+Tabla1[[#This Row],[Precio Unitario]]*Tabla1[[#This Row],[Cantidad de Insumos]]</f>
        <v>0</v>
      </c>
      <c r="N200" s="253"/>
      <c r="O200" s="250"/>
      <c r="P200" s="239"/>
      <c r="Q200" s="239"/>
      <c r="AR200" s="48"/>
    </row>
    <row r="201" spans="2:44" ht="12.75" x14ac:dyDescent="0.2">
      <c r="B201" s="248" t="str">
        <f>IF(Tabla1[[#This Row],[Código_Actividad]]="","",CONCATENATE(Tabla1[[#This Row],[POA]],".",Tabla1[[#This Row],[SRS]],".",Tabla1[[#This Row],[AREA]],".",Tabla1[[#This Row],[TIPO]]))</f>
        <v/>
      </c>
      <c r="C201" s="248" t="str">
        <f>IF(Tabla1[[#This Row],[Código_Actividad]]="","",'[3]Formulario PPGR1'!#REF!)</f>
        <v/>
      </c>
      <c r="D201" s="248" t="str">
        <f>IF(Tabla1[[#This Row],[Código_Actividad]]="","",'[3]Formulario PPGR1'!#REF!)</f>
        <v/>
      </c>
      <c r="E201" s="248" t="str">
        <f>IF(Tabla1[[#This Row],[Código_Actividad]]="","",'[3]Formulario PPGR1'!#REF!)</f>
        <v/>
      </c>
      <c r="F201" s="248" t="str">
        <f>IF(Tabla1[[#This Row],[Código_Actividad]]="","",'[3]Formulario PPGR1'!#REF!)</f>
        <v/>
      </c>
      <c r="G201" s="249"/>
      <c r="H201" s="250"/>
      <c r="I201" s="278"/>
      <c r="J201" s="250"/>
      <c r="K201" s="249"/>
      <c r="L201" s="251"/>
      <c r="M201" s="252">
        <f>+Tabla1[[#This Row],[Precio Unitario]]*Tabla1[[#This Row],[Cantidad de Insumos]]</f>
        <v>0</v>
      </c>
      <c r="N201" s="253"/>
      <c r="O201" s="250"/>
      <c r="P201" s="239"/>
      <c r="Q201" s="239"/>
      <c r="AR201" s="48"/>
    </row>
    <row r="202" spans="2:44" ht="12.75" x14ac:dyDescent="0.2">
      <c r="B202" s="254" t="str">
        <f>IF(Tabla1[[#This Row],[Código_Actividad]]="","",CONCATENATE(Tabla1[[#This Row],[POA]],".",Tabla1[[#This Row],[SRS]],".",Tabla1[[#This Row],[AREA]],".",Tabla1[[#This Row],[TIPO]]))</f>
        <v/>
      </c>
      <c r="C202" s="254" t="str">
        <f>IF(Tabla1[[#This Row],[Código_Actividad]]="","",'[3]Formulario PPGR1'!#REF!)</f>
        <v/>
      </c>
      <c r="D202" s="254" t="str">
        <f>IF(Tabla1[[#This Row],[Código_Actividad]]="","",'[3]Formulario PPGR1'!#REF!)</f>
        <v/>
      </c>
      <c r="E202" s="254" t="str">
        <f>IF(Tabla1[[#This Row],[Código_Actividad]]="","",'[3]Formulario PPGR1'!#REF!)</f>
        <v/>
      </c>
      <c r="F202" s="254" t="str">
        <f>IF(Tabla1[[#This Row],[Código_Actividad]]="","",'[3]Formulario PPGR1'!#REF!)</f>
        <v/>
      </c>
      <c r="G202" s="249"/>
      <c r="H202" s="250"/>
      <c r="I202" s="278"/>
      <c r="J202" s="250"/>
      <c r="K202" s="249"/>
      <c r="L202" s="251"/>
      <c r="M202" s="252">
        <f>+Tabla1[[#This Row],[Precio Unitario]]*Tabla1[[#This Row],[Cantidad de Insumos]]</f>
        <v>0</v>
      </c>
      <c r="N202" s="253"/>
      <c r="O202" s="250"/>
      <c r="P202" s="239"/>
      <c r="Q202" s="239"/>
      <c r="AR202" s="48"/>
    </row>
    <row r="203" spans="2:44" ht="12.75" x14ac:dyDescent="0.2">
      <c r="B203" s="254" t="str">
        <f>IF(Tabla1[[#This Row],[Código_Actividad]]="","",CONCATENATE(Tabla1[[#This Row],[POA]],".",Tabla1[[#This Row],[SRS]],".",Tabla1[[#This Row],[AREA]],".",Tabla1[[#This Row],[TIPO]]))</f>
        <v/>
      </c>
      <c r="C203" s="254" t="str">
        <f>IF(Tabla1[[#This Row],[Código_Actividad]]="","",'[3]Formulario PPGR1'!#REF!)</f>
        <v/>
      </c>
      <c r="D203" s="254" t="str">
        <f>IF(Tabla1[[#This Row],[Código_Actividad]]="","",'[3]Formulario PPGR1'!#REF!)</f>
        <v/>
      </c>
      <c r="E203" s="254" t="str">
        <f>IF(Tabla1[[#This Row],[Código_Actividad]]="","",'[3]Formulario PPGR1'!#REF!)</f>
        <v/>
      </c>
      <c r="F203" s="254" t="str">
        <f>IF(Tabla1[[#This Row],[Código_Actividad]]="","",'[3]Formulario PPGR1'!#REF!)</f>
        <v/>
      </c>
      <c r="G203" s="249"/>
      <c r="H203" s="250"/>
      <c r="I203" s="278"/>
      <c r="J203" s="250"/>
      <c r="K203" s="249"/>
      <c r="L203" s="251"/>
      <c r="M203" s="252">
        <f>+Tabla1[[#This Row],[Precio Unitario]]*Tabla1[[#This Row],[Cantidad de Insumos]]</f>
        <v>0</v>
      </c>
      <c r="N203" s="253"/>
      <c r="O203" s="250"/>
      <c r="P203" s="239"/>
      <c r="Q203" s="239"/>
      <c r="AR203" s="48"/>
    </row>
    <row r="204" spans="2:44" ht="12.75" x14ac:dyDescent="0.2">
      <c r="B204" s="254" t="str">
        <f>IF(Tabla1[[#This Row],[Código_Actividad]]="","",CONCATENATE(Tabla1[[#This Row],[POA]],".",Tabla1[[#This Row],[SRS]],".",Tabla1[[#This Row],[AREA]],".",Tabla1[[#This Row],[TIPO]]))</f>
        <v/>
      </c>
      <c r="C204" s="254" t="str">
        <f>IF(Tabla1[[#This Row],[Código_Actividad]]="","",'[3]Formulario PPGR1'!#REF!)</f>
        <v/>
      </c>
      <c r="D204" s="254" t="str">
        <f>IF(Tabla1[[#This Row],[Código_Actividad]]="","",'[3]Formulario PPGR1'!#REF!)</f>
        <v/>
      </c>
      <c r="E204" s="254" t="str">
        <f>IF(Tabla1[[#This Row],[Código_Actividad]]="","",'[3]Formulario PPGR1'!#REF!)</f>
        <v/>
      </c>
      <c r="F204" s="254" t="str">
        <f>IF(Tabla1[[#This Row],[Código_Actividad]]="","",'[3]Formulario PPGR1'!#REF!)</f>
        <v/>
      </c>
      <c r="G204" s="249"/>
      <c r="H204" s="250"/>
      <c r="I204" s="278"/>
      <c r="J204" s="250"/>
      <c r="K204" s="249"/>
      <c r="L204" s="251"/>
      <c r="M204" s="252">
        <f>+Tabla1[[#This Row],[Precio Unitario]]*Tabla1[[#This Row],[Cantidad de Insumos]]</f>
        <v>0</v>
      </c>
      <c r="N204" s="253"/>
      <c r="O204" s="250"/>
      <c r="P204" s="239"/>
      <c r="Q204" s="239"/>
      <c r="AR204" s="48"/>
    </row>
    <row r="205" spans="2:44" ht="12.75" x14ac:dyDescent="0.2">
      <c r="B205" s="254" t="str">
        <f>IF(Tabla1[[#This Row],[Código_Actividad]]="","",CONCATENATE(Tabla1[[#This Row],[POA]],".",Tabla1[[#This Row],[SRS]],".",Tabla1[[#This Row],[AREA]],".",Tabla1[[#This Row],[TIPO]]))</f>
        <v/>
      </c>
      <c r="C205" s="254" t="str">
        <f>IF(Tabla1[[#This Row],[Código_Actividad]]="","",'[3]Formulario PPGR1'!#REF!)</f>
        <v/>
      </c>
      <c r="D205" s="254" t="str">
        <f>IF(Tabla1[[#This Row],[Código_Actividad]]="","",'[3]Formulario PPGR1'!#REF!)</f>
        <v/>
      </c>
      <c r="E205" s="254" t="str">
        <f>IF(Tabla1[[#This Row],[Código_Actividad]]="","",'[3]Formulario PPGR1'!#REF!)</f>
        <v/>
      </c>
      <c r="F205" s="254" t="str">
        <f>IF(Tabla1[[#This Row],[Código_Actividad]]="","",'[3]Formulario PPGR1'!#REF!)</f>
        <v/>
      </c>
      <c r="G205" s="249"/>
      <c r="H205" s="250"/>
      <c r="I205" s="278"/>
      <c r="J205" s="250"/>
      <c r="K205" s="249"/>
      <c r="L205" s="251"/>
      <c r="M205" s="252">
        <f>+Tabla1[[#This Row],[Precio Unitario]]*Tabla1[[#This Row],[Cantidad de Insumos]]</f>
        <v>0</v>
      </c>
      <c r="N205" s="253"/>
      <c r="O205" s="250"/>
      <c r="P205" s="239"/>
      <c r="Q205" s="239"/>
      <c r="AR205" s="48"/>
    </row>
    <row r="206" spans="2:44" ht="12.75" x14ac:dyDescent="0.2">
      <c r="B206" s="254" t="str">
        <f>IF(Tabla1[[#This Row],[Código_Actividad]]="","",CONCATENATE(Tabla1[[#This Row],[POA]],".",Tabla1[[#This Row],[SRS]],".",Tabla1[[#This Row],[AREA]],".",Tabla1[[#This Row],[TIPO]]))</f>
        <v/>
      </c>
      <c r="C206" s="254" t="str">
        <f>IF(Tabla1[[#This Row],[Código_Actividad]]="","",'[3]Formulario PPGR1'!#REF!)</f>
        <v/>
      </c>
      <c r="D206" s="254" t="str">
        <f>IF(Tabla1[[#This Row],[Código_Actividad]]="","",'[3]Formulario PPGR1'!#REF!)</f>
        <v/>
      </c>
      <c r="E206" s="254" t="str">
        <f>IF(Tabla1[[#This Row],[Código_Actividad]]="","",'[3]Formulario PPGR1'!#REF!)</f>
        <v/>
      </c>
      <c r="F206" s="254" t="str">
        <f>IF(Tabla1[[#This Row],[Código_Actividad]]="","",'[3]Formulario PPGR1'!#REF!)</f>
        <v/>
      </c>
      <c r="G206" s="249"/>
      <c r="H206" s="250"/>
      <c r="I206" s="278"/>
      <c r="J206" s="250"/>
      <c r="K206" s="249"/>
      <c r="L206" s="251"/>
      <c r="M206" s="252">
        <f>+Tabla1[[#This Row],[Precio Unitario]]*Tabla1[[#This Row],[Cantidad de Insumos]]</f>
        <v>0</v>
      </c>
      <c r="N206" s="253"/>
      <c r="O206" s="250"/>
      <c r="P206" s="239"/>
      <c r="Q206" s="239"/>
      <c r="AR206" s="48"/>
    </row>
    <row r="207" spans="2:44" ht="12.75" x14ac:dyDescent="0.2">
      <c r="B207" s="254" t="str">
        <f>IF(Tabla1[[#This Row],[Código_Actividad]]="","",CONCATENATE(Tabla1[[#This Row],[POA]],".",Tabla1[[#This Row],[SRS]],".",Tabla1[[#This Row],[AREA]],".",Tabla1[[#This Row],[TIPO]]))</f>
        <v/>
      </c>
      <c r="C207" s="254" t="str">
        <f>IF(Tabla1[[#This Row],[Código_Actividad]]="","",'[3]Formulario PPGR1'!#REF!)</f>
        <v/>
      </c>
      <c r="D207" s="254" t="str">
        <f>IF(Tabla1[[#This Row],[Código_Actividad]]="","",'[3]Formulario PPGR1'!#REF!)</f>
        <v/>
      </c>
      <c r="E207" s="254" t="str">
        <f>IF(Tabla1[[#This Row],[Código_Actividad]]="","",'[3]Formulario PPGR1'!#REF!)</f>
        <v/>
      </c>
      <c r="F207" s="254" t="str">
        <f>IF(Tabla1[[#This Row],[Código_Actividad]]="","",'[3]Formulario PPGR1'!#REF!)</f>
        <v/>
      </c>
      <c r="G207" s="249"/>
      <c r="H207" s="250"/>
      <c r="I207" s="278"/>
      <c r="J207" s="250"/>
      <c r="K207" s="249"/>
      <c r="L207" s="251"/>
      <c r="M207" s="252">
        <f>+Tabla1[[#This Row],[Precio Unitario]]*Tabla1[[#This Row],[Cantidad de Insumos]]</f>
        <v>0</v>
      </c>
      <c r="N207" s="253"/>
      <c r="O207" s="250"/>
      <c r="P207" s="239"/>
      <c r="Q207" s="239"/>
      <c r="AR207" s="48"/>
    </row>
    <row r="208" spans="2:44" ht="12.75" x14ac:dyDescent="0.2">
      <c r="B208" s="254" t="str">
        <f>IF(Tabla1[[#This Row],[Código_Actividad]]="","",CONCATENATE(Tabla1[[#This Row],[POA]],".",Tabla1[[#This Row],[SRS]],".",Tabla1[[#This Row],[AREA]],".",Tabla1[[#This Row],[TIPO]]))</f>
        <v/>
      </c>
      <c r="C208" s="254" t="str">
        <f>IF(Tabla1[[#This Row],[Código_Actividad]]="","",'[3]Formulario PPGR1'!#REF!)</f>
        <v/>
      </c>
      <c r="D208" s="254" t="str">
        <f>IF(Tabla1[[#This Row],[Código_Actividad]]="","",'[3]Formulario PPGR1'!#REF!)</f>
        <v/>
      </c>
      <c r="E208" s="254" t="str">
        <f>IF(Tabla1[[#This Row],[Código_Actividad]]="","",'[3]Formulario PPGR1'!#REF!)</f>
        <v/>
      </c>
      <c r="F208" s="254" t="str">
        <f>IF(Tabla1[[#This Row],[Código_Actividad]]="","",'[3]Formulario PPGR1'!#REF!)</f>
        <v/>
      </c>
      <c r="G208" s="249"/>
      <c r="H208" s="250"/>
      <c r="I208" s="278"/>
      <c r="J208" s="250"/>
      <c r="K208" s="249"/>
      <c r="L208" s="251"/>
      <c r="M208" s="252">
        <f>+Tabla1[[#This Row],[Precio Unitario]]*Tabla1[[#This Row],[Cantidad de Insumos]]</f>
        <v>0</v>
      </c>
      <c r="N208" s="253"/>
      <c r="O208" s="250"/>
      <c r="P208" s="239"/>
      <c r="Q208" s="239"/>
      <c r="AR208" s="48"/>
    </row>
    <row r="209" spans="2:44" ht="12.75" x14ac:dyDescent="0.2">
      <c r="B209" s="254" t="str">
        <f>IF(Tabla1[[#This Row],[Código_Actividad]]="","",CONCATENATE(Tabla1[[#This Row],[POA]],".",Tabla1[[#This Row],[SRS]],".",Tabla1[[#This Row],[AREA]],".",Tabla1[[#This Row],[TIPO]]))</f>
        <v/>
      </c>
      <c r="C209" s="254" t="str">
        <f>IF(Tabla1[[#This Row],[Código_Actividad]]="","",'[3]Formulario PPGR1'!#REF!)</f>
        <v/>
      </c>
      <c r="D209" s="254" t="str">
        <f>IF(Tabla1[[#This Row],[Código_Actividad]]="","",'[3]Formulario PPGR1'!#REF!)</f>
        <v/>
      </c>
      <c r="E209" s="254" t="str">
        <f>IF(Tabla1[[#This Row],[Código_Actividad]]="","",'[3]Formulario PPGR1'!#REF!)</f>
        <v/>
      </c>
      <c r="F209" s="254" t="str">
        <f>IF(Tabla1[[#This Row],[Código_Actividad]]="","",'[3]Formulario PPGR1'!#REF!)</f>
        <v/>
      </c>
      <c r="G209" s="249"/>
      <c r="H209" s="250"/>
      <c r="I209" s="278"/>
      <c r="J209" s="250"/>
      <c r="K209" s="249"/>
      <c r="L209" s="251"/>
      <c r="M209" s="252">
        <f>+Tabla1[[#This Row],[Precio Unitario]]*Tabla1[[#This Row],[Cantidad de Insumos]]</f>
        <v>0</v>
      </c>
      <c r="N209" s="253"/>
      <c r="O209" s="250"/>
      <c r="P209" s="239"/>
      <c r="Q209" s="239"/>
      <c r="AR209" s="48"/>
    </row>
    <row r="210" spans="2:44" ht="12.75" x14ac:dyDescent="0.2">
      <c r="B210" s="254" t="str">
        <f>IF(Tabla1[[#This Row],[Código_Actividad]]="","",CONCATENATE(Tabla1[[#This Row],[POA]],".",Tabla1[[#This Row],[SRS]],".",Tabla1[[#This Row],[AREA]],".",Tabla1[[#This Row],[TIPO]]))</f>
        <v/>
      </c>
      <c r="C210" s="254" t="str">
        <f>IF(Tabla1[[#This Row],[Código_Actividad]]="","",'[3]Formulario PPGR1'!#REF!)</f>
        <v/>
      </c>
      <c r="D210" s="254" t="str">
        <f>IF(Tabla1[[#This Row],[Código_Actividad]]="","",'[3]Formulario PPGR1'!#REF!)</f>
        <v/>
      </c>
      <c r="E210" s="254" t="str">
        <f>IF(Tabla1[[#This Row],[Código_Actividad]]="","",'[3]Formulario PPGR1'!#REF!)</f>
        <v/>
      </c>
      <c r="F210" s="254" t="str">
        <f>IF(Tabla1[[#This Row],[Código_Actividad]]="","",'[3]Formulario PPGR1'!#REF!)</f>
        <v/>
      </c>
      <c r="G210" s="249"/>
      <c r="H210" s="250"/>
      <c r="I210" s="278"/>
      <c r="J210" s="250"/>
      <c r="K210" s="249"/>
      <c r="L210" s="251"/>
      <c r="M210" s="252">
        <f>+Tabla1[[#This Row],[Precio Unitario]]*Tabla1[[#This Row],[Cantidad de Insumos]]</f>
        <v>0</v>
      </c>
      <c r="N210" s="253"/>
      <c r="O210" s="250"/>
      <c r="P210" s="239"/>
      <c r="Q210" s="239"/>
      <c r="AR210" s="48"/>
    </row>
    <row r="211" spans="2:44" ht="12.75" x14ac:dyDescent="0.2">
      <c r="B211" s="254" t="str">
        <f>IF(Tabla1[[#This Row],[Código_Actividad]]="","",CONCATENATE(Tabla1[[#This Row],[POA]],".",Tabla1[[#This Row],[SRS]],".",Tabla1[[#This Row],[AREA]],".",Tabla1[[#This Row],[TIPO]]))</f>
        <v/>
      </c>
      <c r="C211" s="254" t="str">
        <f>IF(Tabla1[[#This Row],[Código_Actividad]]="","",'[3]Formulario PPGR1'!#REF!)</f>
        <v/>
      </c>
      <c r="D211" s="254" t="str">
        <f>IF(Tabla1[[#This Row],[Código_Actividad]]="","",'[3]Formulario PPGR1'!#REF!)</f>
        <v/>
      </c>
      <c r="E211" s="254" t="str">
        <f>IF(Tabla1[[#This Row],[Código_Actividad]]="","",'[3]Formulario PPGR1'!#REF!)</f>
        <v/>
      </c>
      <c r="F211" s="254" t="str">
        <f>IF(Tabla1[[#This Row],[Código_Actividad]]="","",'[3]Formulario PPGR1'!#REF!)</f>
        <v/>
      </c>
      <c r="G211" s="249"/>
      <c r="H211" s="250"/>
      <c r="I211" s="278"/>
      <c r="J211" s="250"/>
      <c r="K211" s="249"/>
      <c r="L211" s="251"/>
      <c r="M211" s="252">
        <f>+Tabla1[[#This Row],[Precio Unitario]]*Tabla1[[#This Row],[Cantidad de Insumos]]</f>
        <v>0</v>
      </c>
      <c r="N211" s="253"/>
      <c r="O211" s="250"/>
      <c r="P211" s="239"/>
      <c r="Q211" s="239"/>
      <c r="AR211" s="48"/>
    </row>
    <row r="212" spans="2:44" ht="12.75" x14ac:dyDescent="0.2">
      <c r="B212" s="254" t="str">
        <f>IF(Tabla1[[#This Row],[Código_Actividad]]="","",CONCATENATE(Tabla1[[#This Row],[POA]],".",Tabla1[[#This Row],[SRS]],".",Tabla1[[#This Row],[AREA]],".",Tabla1[[#This Row],[TIPO]]))</f>
        <v/>
      </c>
      <c r="C212" s="254" t="str">
        <f>IF(Tabla1[[#This Row],[Código_Actividad]]="","",'[3]Formulario PPGR1'!#REF!)</f>
        <v/>
      </c>
      <c r="D212" s="254" t="str">
        <f>IF(Tabla1[[#This Row],[Código_Actividad]]="","",'[3]Formulario PPGR1'!#REF!)</f>
        <v/>
      </c>
      <c r="E212" s="254" t="str">
        <f>IF(Tabla1[[#This Row],[Código_Actividad]]="","",'[3]Formulario PPGR1'!#REF!)</f>
        <v/>
      </c>
      <c r="F212" s="254" t="str">
        <f>IF(Tabla1[[#This Row],[Código_Actividad]]="","",'[3]Formulario PPGR1'!#REF!)</f>
        <v/>
      </c>
      <c r="G212" s="249"/>
      <c r="H212" s="250"/>
      <c r="I212" s="278"/>
      <c r="J212" s="250"/>
      <c r="K212" s="249"/>
      <c r="L212" s="251"/>
      <c r="M212" s="252">
        <f>+Tabla1[[#This Row],[Precio Unitario]]*Tabla1[[#This Row],[Cantidad de Insumos]]</f>
        <v>0</v>
      </c>
      <c r="N212" s="253"/>
      <c r="O212" s="250"/>
      <c r="P212" s="239"/>
      <c r="Q212" s="239"/>
      <c r="AR212" s="48"/>
    </row>
    <row r="213" spans="2:44" ht="12.75" x14ac:dyDescent="0.2">
      <c r="B213" s="254" t="str">
        <f>IF(Tabla1[[#This Row],[Código_Actividad]]="","",CONCATENATE(Tabla1[[#This Row],[POA]],".",Tabla1[[#This Row],[SRS]],".",Tabla1[[#This Row],[AREA]],".",Tabla1[[#This Row],[TIPO]]))</f>
        <v/>
      </c>
      <c r="C213" s="254" t="str">
        <f>IF(Tabla1[[#This Row],[Código_Actividad]]="","",'[3]Formulario PPGR1'!#REF!)</f>
        <v/>
      </c>
      <c r="D213" s="254" t="str">
        <f>IF(Tabla1[[#This Row],[Código_Actividad]]="","",'[3]Formulario PPGR1'!#REF!)</f>
        <v/>
      </c>
      <c r="E213" s="254" t="str">
        <f>IF(Tabla1[[#This Row],[Código_Actividad]]="","",'[3]Formulario PPGR1'!#REF!)</f>
        <v/>
      </c>
      <c r="F213" s="254" t="str">
        <f>IF(Tabla1[[#This Row],[Código_Actividad]]="","",'[3]Formulario PPGR1'!#REF!)</f>
        <v/>
      </c>
      <c r="G213" s="249"/>
      <c r="H213" s="250"/>
      <c r="I213" s="278"/>
      <c r="J213" s="250"/>
      <c r="K213" s="249"/>
      <c r="L213" s="251"/>
      <c r="M213" s="252">
        <f>+Tabla1[[#This Row],[Precio Unitario]]*Tabla1[[#This Row],[Cantidad de Insumos]]</f>
        <v>0</v>
      </c>
      <c r="N213" s="253"/>
      <c r="O213" s="250"/>
      <c r="P213" s="239"/>
      <c r="Q213" s="239"/>
      <c r="AR213" s="48"/>
    </row>
    <row r="214" spans="2:44" ht="12.75" x14ac:dyDescent="0.2">
      <c r="B214" s="254" t="str">
        <f>IF(Tabla1[[#This Row],[Código_Actividad]]="","",CONCATENATE(Tabla1[[#This Row],[POA]],".",Tabla1[[#This Row],[SRS]],".",Tabla1[[#This Row],[AREA]],".",Tabla1[[#This Row],[TIPO]]))</f>
        <v/>
      </c>
      <c r="C214" s="254" t="str">
        <f>IF(Tabla1[[#This Row],[Código_Actividad]]="","",'[3]Formulario PPGR1'!#REF!)</f>
        <v/>
      </c>
      <c r="D214" s="254" t="str">
        <f>IF(Tabla1[[#This Row],[Código_Actividad]]="","",'[3]Formulario PPGR1'!#REF!)</f>
        <v/>
      </c>
      <c r="E214" s="254" t="str">
        <f>IF(Tabla1[[#This Row],[Código_Actividad]]="","",'[3]Formulario PPGR1'!#REF!)</f>
        <v/>
      </c>
      <c r="F214" s="254" t="str">
        <f>IF(Tabla1[[#This Row],[Código_Actividad]]="","",'[3]Formulario PPGR1'!#REF!)</f>
        <v/>
      </c>
      <c r="G214" s="249"/>
      <c r="H214" s="250"/>
      <c r="I214" s="278"/>
      <c r="J214" s="250"/>
      <c r="K214" s="249"/>
      <c r="L214" s="251"/>
      <c r="M214" s="252">
        <f>+Tabla1[[#This Row],[Precio Unitario]]*Tabla1[[#This Row],[Cantidad de Insumos]]</f>
        <v>0</v>
      </c>
      <c r="N214" s="253"/>
      <c r="O214" s="250"/>
      <c r="P214" s="239"/>
      <c r="Q214" s="239"/>
      <c r="AR214" s="48"/>
    </row>
    <row r="215" spans="2:44" ht="12.75" x14ac:dyDescent="0.2">
      <c r="B215" s="254" t="str">
        <f>IF(Tabla1[[#This Row],[Código_Actividad]]="","",CONCATENATE(Tabla1[[#This Row],[POA]],".",Tabla1[[#This Row],[SRS]],".",Tabla1[[#This Row],[AREA]],".",Tabla1[[#This Row],[TIPO]]))</f>
        <v/>
      </c>
      <c r="C215" s="254" t="str">
        <f>IF(Tabla1[[#This Row],[Código_Actividad]]="","",'[3]Formulario PPGR1'!#REF!)</f>
        <v/>
      </c>
      <c r="D215" s="254" t="str">
        <f>IF(Tabla1[[#This Row],[Código_Actividad]]="","",'[3]Formulario PPGR1'!#REF!)</f>
        <v/>
      </c>
      <c r="E215" s="254" t="str">
        <f>IF(Tabla1[[#This Row],[Código_Actividad]]="","",'[3]Formulario PPGR1'!#REF!)</f>
        <v/>
      </c>
      <c r="F215" s="254" t="str">
        <f>IF(Tabla1[[#This Row],[Código_Actividad]]="","",'[3]Formulario PPGR1'!#REF!)</f>
        <v/>
      </c>
      <c r="G215" s="249"/>
      <c r="H215" s="250"/>
      <c r="I215" s="278"/>
      <c r="J215" s="250"/>
      <c r="K215" s="249"/>
      <c r="L215" s="251"/>
      <c r="M215" s="252">
        <f>+Tabla1[[#This Row],[Precio Unitario]]*Tabla1[[#This Row],[Cantidad de Insumos]]</f>
        <v>0</v>
      </c>
      <c r="N215" s="253"/>
      <c r="O215" s="250"/>
      <c r="P215" s="239"/>
      <c r="Q215" s="239"/>
      <c r="AR215" s="48"/>
    </row>
    <row r="216" spans="2:44" ht="12.75" x14ac:dyDescent="0.2">
      <c r="B216" s="254" t="str">
        <f>IF(Tabla1[[#This Row],[Código_Actividad]]="","",CONCATENATE(Tabla1[[#This Row],[POA]],".",Tabla1[[#This Row],[SRS]],".",Tabla1[[#This Row],[AREA]],".",Tabla1[[#This Row],[TIPO]]))</f>
        <v/>
      </c>
      <c r="C216" s="254" t="str">
        <f>IF(Tabla1[[#This Row],[Código_Actividad]]="","",'[3]Formulario PPGR1'!#REF!)</f>
        <v/>
      </c>
      <c r="D216" s="254" t="str">
        <f>IF(Tabla1[[#This Row],[Código_Actividad]]="","",'[3]Formulario PPGR1'!#REF!)</f>
        <v/>
      </c>
      <c r="E216" s="254" t="str">
        <f>IF(Tabla1[[#This Row],[Código_Actividad]]="","",'[3]Formulario PPGR1'!#REF!)</f>
        <v/>
      </c>
      <c r="F216" s="254" t="str">
        <f>IF(Tabla1[[#This Row],[Código_Actividad]]="","",'[3]Formulario PPGR1'!#REF!)</f>
        <v/>
      </c>
      <c r="G216" s="249"/>
      <c r="H216" s="250"/>
      <c r="I216" s="278"/>
      <c r="J216" s="250"/>
      <c r="K216" s="249"/>
      <c r="L216" s="251"/>
      <c r="M216" s="252">
        <f>+Tabla1[[#This Row],[Precio Unitario]]*Tabla1[[#This Row],[Cantidad de Insumos]]</f>
        <v>0</v>
      </c>
      <c r="N216" s="253"/>
      <c r="O216" s="250"/>
      <c r="P216" s="239"/>
      <c r="Q216" s="239"/>
      <c r="AR216" s="48"/>
    </row>
    <row r="217" spans="2:44" ht="12.75" x14ac:dyDescent="0.2">
      <c r="B217" s="254" t="str">
        <f>IF(Tabla1[[#This Row],[Código_Actividad]]="","",CONCATENATE(Tabla1[[#This Row],[POA]],".",Tabla1[[#This Row],[SRS]],".",Tabla1[[#This Row],[AREA]],".",Tabla1[[#This Row],[TIPO]]))</f>
        <v/>
      </c>
      <c r="C217" s="254" t="str">
        <f>IF(Tabla1[[#This Row],[Código_Actividad]]="","",'[3]Formulario PPGR1'!#REF!)</f>
        <v/>
      </c>
      <c r="D217" s="254" t="str">
        <f>IF(Tabla1[[#This Row],[Código_Actividad]]="","",'[3]Formulario PPGR1'!#REF!)</f>
        <v/>
      </c>
      <c r="E217" s="254" t="str">
        <f>IF(Tabla1[[#This Row],[Código_Actividad]]="","",'[3]Formulario PPGR1'!#REF!)</f>
        <v/>
      </c>
      <c r="F217" s="254" t="str">
        <f>IF(Tabla1[[#This Row],[Código_Actividad]]="","",'[3]Formulario PPGR1'!#REF!)</f>
        <v/>
      </c>
      <c r="G217" s="249"/>
      <c r="H217" s="250"/>
      <c r="I217" s="278"/>
      <c r="J217" s="250"/>
      <c r="K217" s="249"/>
      <c r="L217" s="251"/>
      <c r="M217" s="252">
        <f>+Tabla1[[#This Row],[Precio Unitario]]*Tabla1[[#This Row],[Cantidad de Insumos]]</f>
        <v>0</v>
      </c>
      <c r="N217" s="253"/>
      <c r="O217" s="250"/>
      <c r="P217" s="239"/>
      <c r="Q217" s="239"/>
      <c r="AR217" s="48"/>
    </row>
    <row r="218" spans="2:44" ht="12.75" x14ac:dyDescent="0.2">
      <c r="B218" s="254" t="str">
        <f>IF(Tabla1[[#This Row],[Código_Actividad]]="","",CONCATENATE(Tabla1[[#This Row],[POA]],".",Tabla1[[#This Row],[SRS]],".",Tabla1[[#This Row],[AREA]],".",Tabla1[[#This Row],[TIPO]]))</f>
        <v/>
      </c>
      <c r="C218" s="254" t="str">
        <f>IF(Tabla1[[#This Row],[Código_Actividad]]="","",'[3]Formulario PPGR1'!#REF!)</f>
        <v/>
      </c>
      <c r="D218" s="254" t="str">
        <f>IF(Tabla1[[#This Row],[Código_Actividad]]="","",'[3]Formulario PPGR1'!#REF!)</f>
        <v/>
      </c>
      <c r="E218" s="254" t="str">
        <f>IF(Tabla1[[#This Row],[Código_Actividad]]="","",'[3]Formulario PPGR1'!#REF!)</f>
        <v/>
      </c>
      <c r="F218" s="254" t="str">
        <f>IF(Tabla1[[#This Row],[Código_Actividad]]="","",'[3]Formulario PPGR1'!#REF!)</f>
        <v/>
      </c>
      <c r="G218" s="249"/>
      <c r="H218" s="250"/>
      <c r="I218" s="278"/>
      <c r="J218" s="250"/>
      <c r="K218" s="249"/>
      <c r="L218" s="251"/>
      <c r="M218" s="252">
        <f>+Tabla1[[#This Row],[Precio Unitario]]*Tabla1[[#This Row],[Cantidad de Insumos]]</f>
        <v>0</v>
      </c>
      <c r="N218" s="253"/>
      <c r="O218" s="250"/>
      <c r="P218" s="239"/>
      <c r="Q218" s="239"/>
      <c r="AR218" s="48"/>
    </row>
    <row r="219" spans="2:44" ht="12.75" x14ac:dyDescent="0.2">
      <c r="B219" s="254" t="str">
        <f>IF(Tabla1[[#This Row],[Código_Actividad]]="","",CONCATENATE(Tabla1[[#This Row],[POA]],".",Tabla1[[#This Row],[SRS]],".",Tabla1[[#This Row],[AREA]],".",Tabla1[[#This Row],[TIPO]]))</f>
        <v/>
      </c>
      <c r="C219" s="254" t="str">
        <f>IF(Tabla1[[#This Row],[Código_Actividad]]="","",'[3]Formulario PPGR1'!#REF!)</f>
        <v/>
      </c>
      <c r="D219" s="254" t="str">
        <f>IF(Tabla1[[#This Row],[Código_Actividad]]="","",'[3]Formulario PPGR1'!#REF!)</f>
        <v/>
      </c>
      <c r="E219" s="254" t="str">
        <f>IF(Tabla1[[#This Row],[Código_Actividad]]="","",'[3]Formulario PPGR1'!#REF!)</f>
        <v/>
      </c>
      <c r="F219" s="254" t="str">
        <f>IF(Tabla1[[#This Row],[Código_Actividad]]="","",'[3]Formulario PPGR1'!#REF!)</f>
        <v/>
      </c>
      <c r="G219" s="249"/>
      <c r="H219" s="250"/>
      <c r="I219" s="278"/>
      <c r="J219" s="250"/>
      <c r="K219" s="249"/>
      <c r="L219" s="251"/>
      <c r="M219" s="252">
        <f>+Tabla1[[#This Row],[Precio Unitario]]*Tabla1[[#This Row],[Cantidad de Insumos]]</f>
        <v>0</v>
      </c>
      <c r="N219" s="253"/>
      <c r="O219" s="250"/>
      <c r="P219" s="239"/>
      <c r="Q219" s="239"/>
      <c r="AR219" s="48"/>
    </row>
    <row r="220" spans="2:44" ht="12.75" x14ac:dyDescent="0.2">
      <c r="B220" s="254" t="str">
        <f>IF(Tabla1[[#This Row],[Código_Actividad]]="","",CONCATENATE(Tabla1[[#This Row],[POA]],".",Tabla1[[#This Row],[SRS]],".",Tabla1[[#This Row],[AREA]],".",Tabla1[[#This Row],[TIPO]]))</f>
        <v/>
      </c>
      <c r="C220" s="254" t="str">
        <f>IF(Tabla1[[#This Row],[Código_Actividad]]="","",'[3]Formulario PPGR1'!#REF!)</f>
        <v/>
      </c>
      <c r="D220" s="254" t="str">
        <f>IF(Tabla1[[#This Row],[Código_Actividad]]="","",'[3]Formulario PPGR1'!#REF!)</f>
        <v/>
      </c>
      <c r="E220" s="254" t="str">
        <f>IF(Tabla1[[#This Row],[Código_Actividad]]="","",'[3]Formulario PPGR1'!#REF!)</f>
        <v/>
      </c>
      <c r="F220" s="254" t="str">
        <f>IF(Tabla1[[#This Row],[Código_Actividad]]="","",'[3]Formulario PPGR1'!#REF!)</f>
        <v/>
      </c>
      <c r="G220" s="249"/>
      <c r="H220" s="250"/>
      <c r="I220" s="278"/>
      <c r="J220" s="250"/>
      <c r="K220" s="249"/>
      <c r="L220" s="251"/>
      <c r="M220" s="252">
        <f>+Tabla1[[#This Row],[Precio Unitario]]*Tabla1[[#This Row],[Cantidad de Insumos]]</f>
        <v>0</v>
      </c>
      <c r="N220" s="253"/>
      <c r="O220" s="250"/>
      <c r="P220" s="239"/>
      <c r="Q220" s="239"/>
      <c r="AR220" s="48"/>
    </row>
    <row r="221" spans="2:44" ht="12.75" x14ac:dyDescent="0.2">
      <c r="B221" s="254" t="str">
        <f>IF(Tabla1[[#This Row],[Código_Actividad]]="","",CONCATENATE(Tabla1[[#This Row],[POA]],".",Tabla1[[#This Row],[SRS]],".",Tabla1[[#This Row],[AREA]],".",Tabla1[[#This Row],[TIPO]]))</f>
        <v/>
      </c>
      <c r="C221" s="254" t="str">
        <f>IF(Tabla1[[#This Row],[Código_Actividad]]="","",'[3]Formulario PPGR1'!#REF!)</f>
        <v/>
      </c>
      <c r="D221" s="254" t="str">
        <f>IF(Tabla1[[#This Row],[Código_Actividad]]="","",'[3]Formulario PPGR1'!#REF!)</f>
        <v/>
      </c>
      <c r="E221" s="254" t="str">
        <f>IF(Tabla1[[#This Row],[Código_Actividad]]="","",'[3]Formulario PPGR1'!#REF!)</f>
        <v/>
      </c>
      <c r="F221" s="254" t="str">
        <f>IF(Tabla1[[#This Row],[Código_Actividad]]="","",'[3]Formulario PPGR1'!#REF!)</f>
        <v/>
      </c>
      <c r="G221" s="249"/>
      <c r="H221" s="250"/>
      <c r="I221" s="278"/>
      <c r="J221" s="250"/>
      <c r="K221" s="249"/>
      <c r="L221" s="251"/>
      <c r="M221" s="252">
        <f>+Tabla1[[#This Row],[Precio Unitario]]*Tabla1[[#This Row],[Cantidad de Insumos]]</f>
        <v>0</v>
      </c>
      <c r="N221" s="253"/>
      <c r="O221" s="250"/>
      <c r="P221" s="239"/>
      <c r="Q221" s="239"/>
      <c r="AR221" s="48"/>
    </row>
    <row r="222" spans="2:44" ht="12.75" x14ac:dyDescent="0.2">
      <c r="B222" s="254" t="str">
        <f>IF(Tabla1[[#This Row],[Código_Actividad]]="","",CONCATENATE(Tabla1[[#This Row],[POA]],".",Tabla1[[#This Row],[SRS]],".",Tabla1[[#This Row],[AREA]],".",Tabla1[[#This Row],[TIPO]]))</f>
        <v/>
      </c>
      <c r="C222" s="254" t="str">
        <f>IF(Tabla1[[#This Row],[Código_Actividad]]="","",'[3]Formulario PPGR1'!#REF!)</f>
        <v/>
      </c>
      <c r="D222" s="254" t="str">
        <f>IF(Tabla1[[#This Row],[Código_Actividad]]="","",'[3]Formulario PPGR1'!#REF!)</f>
        <v/>
      </c>
      <c r="E222" s="254" t="str">
        <f>IF(Tabla1[[#This Row],[Código_Actividad]]="","",'[3]Formulario PPGR1'!#REF!)</f>
        <v/>
      </c>
      <c r="F222" s="254" t="str">
        <f>IF(Tabla1[[#This Row],[Código_Actividad]]="","",'[3]Formulario PPGR1'!#REF!)</f>
        <v/>
      </c>
      <c r="G222" s="249"/>
      <c r="H222" s="250"/>
      <c r="I222" s="278"/>
      <c r="J222" s="250"/>
      <c r="K222" s="249"/>
      <c r="L222" s="251"/>
      <c r="M222" s="252">
        <f>+Tabla1[[#This Row],[Precio Unitario]]*Tabla1[[#This Row],[Cantidad de Insumos]]</f>
        <v>0</v>
      </c>
      <c r="N222" s="253"/>
      <c r="O222" s="250"/>
      <c r="P222" s="239"/>
      <c r="Q222" s="239"/>
      <c r="AR222" s="48"/>
    </row>
    <row r="223" spans="2:44" ht="12.75" x14ac:dyDescent="0.2">
      <c r="B223" s="254" t="str">
        <f>IF(Tabla1[[#This Row],[Código_Actividad]]="","",CONCATENATE(Tabla1[[#This Row],[POA]],".",Tabla1[[#This Row],[SRS]],".",Tabla1[[#This Row],[AREA]],".",Tabla1[[#This Row],[TIPO]]))</f>
        <v/>
      </c>
      <c r="C223" s="254" t="str">
        <f>IF(Tabla1[[#This Row],[Código_Actividad]]="","",'[3]Formulario PPGR1'!#REF!)</f>
        <v/>
      </c>
      <c r="D223" s="254" t="str">
        <f>IF(Tabla1[[#This Row],[Código_Actividad]]="","",'[3]Formulario PPGR1'!#REF!)</f>
        <v/>
      </c>
      <c r="E223" s="254" t="str">
        <f>IF(Tabla1[[#This Row],[Código_Actividad]]="","",'[3]Formulario PPGR1'!#REF!)</f>
        <v/>
      </c>
      <c r="F223" s="254" t="str">
        <f>IF(Tabla1[[#This Row],[Código_Actividad]]="","",'[3]Formulario PPGR1'!#REF!)</f>
        <v/>
      </c>
      <c r="G223" s="249"/>
      <c r="H223" s="250"/>
      <c r="I223" s="278"/>
      <c r="J223" s="250"/>
      <c r="K223" s="249"/>
      <c r="L223" s="251"/>
      <c r="M223" s="252">
        <f>+Tabla1[[#This Row],[Precio Unitario]]*Tabla1[[#This Row],[Cantidad de Insumos]]</f>
        <v>0</v>
      </c>
      <c r="N223" s="253"/>
      <c r="O223" s="250"/>
      <c r="P223" s="239"/>
      <c r="Q223" s="239"/>
      <c r="AR223" s="48"/>
    </row>
    <row r="224" spans="2:44" ht="12.75" x14ac:dyDescent="0.2">
      <c r="B224" s="254" t="str">
        <f>IF(Tabla1[[#This Row],[Código_Actividad]]="","",CONCATENATE(Tabla1[[#This Row],[POA]],".",Tabla1[[#This Row],[SRS]],".",Tabla1[[#This Row],[AREA]],".",Tabla1[[#This Row],[TIPO]]))</f>
        <v/>
      </c>
      <c r="C224" s="254" t="str">
        <f>IF(Tabla1[[#This Row],[Código_Actividad]]="","",'[3]Formulario PPGR1'!#REF!)</f>
        <v/>
      </c>
      <c r="D224" s="254" t="str">
        <f>IF(Tabla1[[#This Row],[Código_Actividad]]="","",'[3]Formulario PPGR1'!#REF!)</f>
        <v/>
      </c>
      <c r="E224" s="254" t="str">
        <f>IF(Tabla1[[#This Row],[Código_Actividad]]="","",'[3]Formulario PPGR1'!#REF!)</f>
        <v/>
      </c>
      <c r="F224" s="254" t="str">
        <f>IF(Tabla1[[#This Row],[Código_Actividad]]="","",'[3]Formulario PPGR1'!#REF!)</f>
        <v/>
      </c>
      <c r="G224" s="249"/>
      <c r="H224" s="250"/>
      <c r="I224" s="278"/>
      <c r="J224" s="250"/>
      <c r="K224" s="249"/>
      <c r="L224" s="251"/>
      <c r="M224" s="252">
        <f>+Tabla1[[#This Row],[Precio Unitario]]*Tabla1[[#This Row],[Cantidad de Insumos]]</f>
        <v>0</v>
      </c>
      <c r="N224" s="253"/>
      <c r="O224" s="250"/>
      <c r="P224" s="239"/>
      <c r="Q224" s="239"/>
      <c r="AR224" s="48"/>
    </row>
    <row r="225" spans="2:44" ht="12.75" x14ac:dyDescent="0.2">
      <c r="B225" s="254" t="str">
        <f>IF(Tabla1[[#This Row],[Código_Actividad]]="","",CONCATENATE(Tabla1[[#This Row],[POA]],".",Tabla1[[#This Row],[SRS]],".",Tabla1[[#This Row],[AREA]],".",Tabla1[[#This Row],[TIPO]]))</f>
        <v/>
      </c>
      <c r="C225" s="254" t="str">
        <f>IF(Tabla1[[#This Row],[Código_Actividad]]="","",'[3]Formulario PPGR1'!#REF!)</f>
        <v/>
      </c>
      <c r="D225" s="254" t="str">
        <f>IF(Tabla1[[#This Row],[Código_Actividad]]="","",'[3]Formulario PPGR1'!#REF!)</f>
        <v/>
      </c>
      <c r="E225" s="254" t="str">
        <f>IF(Tabla1[[#This Row],[Código_Actividad]]="","",'[3]Formulario PPGR1'!#REF!)</f>
        <v/>
      </c>
      <c r="F225" s="254" t="str">
        <f>IF(Tabla1[[#This Row],[Código_Actividad]]="","",'[3]Formulario PPGR1'!#REF!)</f>
        <v/>
      </c>
      <c r="G225" s="249"/>
      <c r="H225" s="250"/>
      <c r="I225" s="278"/>
      <c r="J225" s="250"/>
      <c r="K225" s="249"/>
      <c r="L225" s="251"/>
      <c r="M225" s="252">
        <f>+Tabla1[[#This Row],[Precio Unitario]]*Tabla1[[#This Row],[Cantidad de Insumos]]</f>
        <v>0</v>
      </c>
      <c r="N225" s="253"/>
      <c r="O225" s="250"/>
      <c r="P225" s="239"/>
      <c r="Q225" s="239"/>
      <c r="AR225" s="48"/>
    </row>
    <row r="226" spans="2:44" ht="12.75" x14ac:dyDescent="0.2">
      <c r="B226" s="254" t="str">
        <f>IF(Tabla1[[#This Row],[Código_Actividad]]="","",CONCATENATE(Tabla1[[#This Row],[POA]],".",Tabla1[[#This Row],[SRS]],".",Tabla1[[#This Row],[AREA]],".",Tabla1[[#This Row],[TIPO]]))</f>
        <v/>
      </c>
      <c r="C226" s="254" t="str">
        <f>IF(Tabla1[[#This Row],[Código_Actividad]]="","",'[3]Formulario PPGR1'!#REF!)</f>
        <v/>
      </c>
      <c r="D226" s="254" t="str">
        <f>IF(Tabla1[[#This Row],[Código_Actividad]]="","",'[3]Formulario PPGR1'!#REF!)</f>
        <v/>
      </c>
      <c r="E226" s="254" t="str">
        <f>IF(Tabla1[[#This Row],[Código_Actividad]]="","",'[3]Formulario PPGR1'!#REF!)</f>
        <v/>
      </c>
      <c r="F226" s="254" t="str">
        <f>IF(Tabla1[[#This Row],[Código_Actividad]]="","",'[3]Formulario PPGR1'!#REF!)</f>
        <v/>
      </c>
      <c r="G226" s="249"/>
      <c r="H226" s="250"/>
      <c r="I226" s="278"/>
      <c r="J226" s="250"/>
      <c r="K226" s="249"/>
      <c r="L226" s="251"/>
      <c r="M226" s="252">
        <f>+Tabla1[[#This Row],[Precio Unitario]]*Tabla1[[#This Row],[Cantidad de Insumos]]</f>
        <v>0</v>
      </c>
      <c r="N226" s="253"/>
      <c r="O226" s="250"/>
      <c r="P226" s="239"/>
      <c r="Q226" s="239"/>
      <c r="AR226" s="48"/>
    </row>
    <row r="227" spans="2:44" ht="12.75" x14ac:dyDescent="0.2">
      <c r="B227" s="254" t="str">
        <f>IF(Tabla1[[#This Row],[Código_Actividad]]="","",CONCATENATE(Tabla1[[#This Row],[POA]],".",Tabla1[[#This Row],[SRS]],".",Tabla1[[#This Row],[AREA]],".",Tabla1[[#This Row],[TIPO]]))</f>
        <v/>
      </c>
      <c r="C227" s="254" t="str">
        <f>IF(Tabla1[[#This Row],[Código_Actividad]]="","",'[3]Formulario PPGR1'!#REF!)</f>
        <v/>
      </c>
      <c r="D227" s="254" t="str">
        <f>IF(Tabla1[[#This Row],[Código_Actividad]]="","",'[3]Formulario PPGR1'!#REF!)</f>
        <v/>
      </c>
      <c r="E227" s="254" t="str">
        <f>IF(Tabla1[[#This Row],[Código_Actividad]]="","",'[3]Formulario PPGR1'!#REF!)</f>
        <v/>
      </c>
      <c r="F227" s="254" t="str">
        <f>IF(Tabla1[[#This Row],[Código_Actividad]]="","",'[3]Formulario PPGR1'!#REF!)</f>
        <v/>
      </c>
      <c r="G227" s="249"/>
      <c r="H227" s="250"/>
      <c r="I227" s="278"/>
      <c r="J227" s="250"/>
      <c r="K227" s="249"/>
      <c r="L227" s="251"/>
      <c r="M227" s="252">
        <f>+Tabla1[[#This Row],[Precio Unitario]]*Tabla1[[#This Row],[Cantidad de Insumos]]</f>
        <v>0</v>
      </c>
      <c r="N227" s="253"/>
      <c r="O227" s="250"/>
      <c r="P227" s="239"/>
      <c r="Q227" s="239"/>
      <c r="AR227" s="48"/>
    </row>
    <row r="228" spans="2:44" ht="12.75" x14ac:dyDescent="0.2">
      <c r="B228" s="254" t="str">
        <f>IF(Tabla1[[#This Row],[Código_Actividad]]="","",CONCATENATE(Tabla1[[#This Row],[POA]],".",Tabla1[[#This Row],[SRS]],".",Tabla1[[#This Row],[AREA]],".",Tabla1[[#This Row],[TIPO]]))</f>
        <v/>
      </c>
      <c r="C228" s="254" t="str">
        <f>IF(Tabla1[[#This Row],[Código_Actividad]]="","",'[3]Formulario PPGR1'!#REF!)</f>
        <v/>
      </c>
      <c r="D228" s="254" t="str">
        <f>IF(Tabla1[[#This Row],[Código_Actividad]]="","",'[3]Formulario PPGR1'!#REF!)</f>
        <v/>
      </c>
      <c r="E228" s="254" t="str">
        <f>IF(Tabla1[[#This Row],[Código_Actividad]]="","",'[3]Formulario PPGR1'!#REF!)</f>
        <v/>
      </c>
      <c r="F228" s="254" t="str">
        <f>IF(Tabla1[[#This Row],[Código_Actividad]]="","",'[3]Formulario PPGR1'!#REF!)</f>
        <v/>
      </c>
      <c r="G228" s="249"/>
      <c r="H228" s="250"/>
      <c r="I228" s="278"/>
      <c r="J228" s="250"/>
      <c r="K228" s="249"/>
      <c r="L228" s="251"/>
      <c r="M228" s="252">
        <f>+Tabla1[[#This Row],[Precio Unitario]]*Tabla1[[#This Row],[Cantidad de Insumos]]</f>
        <v>0</v>
      </c>
      <c r="N228" s="253"/>
      <c r="O228" s="250"/>
      <c r="P228" s="239"/>
      <c r="Q228" s="239"/>
      <c r="AR228" s="48"/>
    </row>
    <row r="229" spans="2:44" ht="12.75" x14ac:dyDescent="0.2">
      <c r="B229" s="254" t="str">
        <f>IF(Tabla1[[#This Row],[Código_Actividad]]="","",CONCATENATE(Tabla1[[#This Row],[POA]],".",Tabla1[[#This Row],[SRS]],".",Tabla1[[#This Row],[AREA]],".",Tabla1[[#This Row],[TIPO]]))</f>
        <v/>
      </c>
      <c r="C229" s="254" t="str">
        <f>IF(Tabla1[[#This Row],[Código_Actividad]]="","",'[3]Formulario PPGR1'!#REF!)</f>
        <v/>
      </c>
      <c r="D229" s="254" t="str">
        <f>IF(Tabla1[[#This Row],[Código_Actividad]]="","",'[3]Formulario PPGR1'!#REF!)</f>
        <v/>
      </c>
      <c r="E229" s="254" t="str">
        <f>IF(Tabla1[[#This Row],[Código_Actividad]]="","",'[3]Formulario PPGR1'!#REF!)</f>
        <v/>
      </c>
      <c r="F229" s="254" t="str">
        <f>IF(Tabla1[[#This Row],[Código_Actividad]]="","",'[3]Formulario PPGR1'!#REF!)</f>
        <v/>
      </c>
      <c r="G229" s="249"/>
      <c r="H229" s="250"/>
      <c r="I229" s="278"/>
      <c r="J229" s="250"/>
      <c r="K229" s="249"/>
      <c r="L229" s="251"/>
      <c r="M229" s="252">
        <f>+Tabla1[[#This Row],[Precio Unitario]]*Tabla1[[#This Row],[Cantidad de Insumos]]</f>
        <v>0</v>
      </c>
      <c r="N229" s="253"/>
      <c r="O229" s="250"/>
      <c r="P229" s="239"/>
      <c r="Q229" s="239"/>
      <c r="AR229" s="48"/>
    </row>
    <row r="230" spans="2:44" ht="12.75" x14ac:dyDescent="0.2">
      <c r="B230" s="254" t="str">
        <f>IF(Tabla1[[#This Row],[Código_Actividad]]="","",CONCATENATE(Tabla1[[#This Row],[POA]],".",Tabla1[[#This Row],[SRS]],".",Tabla1[[#This Row],[AREA]],".",Tabla1[[#This Row],[TIPO]]))</f>
        <v/>
      </c>
      <c r="C230" s="254" t="str">
        <f>IF(Tabla1[[#This Row],[Código_Actividad]]="","",'[3]Formulario PPGR1'!#REF!)</f>
        <v/>
      </c>
      <c r="D230" s="254" t="str">
        <f>IF(Tabla1[[#This Row],[Código_Actividad]]="","",'[3]Formulario PPGR1'!#REF!)</f>
        <v/>
      </c>
      <c r="E230" s="254" t="str">
        <f>IF(Tabla1[[#This Row],[Código_Actividad]]="","",'[3]Formulario PPGR1'!#REF!)</f>
        <v/>
      </c>
      <c r="F230" s="254" t="str">
        <f>IF(Tabla1[[#This Row],[Código_Actividad]]="","",'[3]Formulario PPGR1'!#REF!)</f>
        <v/>
      </c>
      <c r="G230" s="249"/>
      <c r="H230" s="250"/>
      <c r="I230" s="278"/>
      <c r="J230" s="250"/>
      <c r="K230" s="249"/>
      <c r="L230" s="251"/>
      <c r="M230" s="252">
        <f>+Tabla1[[#This Row],[Precio Unitario]]*Tabla1[[#This Row],[Cantidad de Insumos]]</f>
        <v>0</v>
      </c>
      <c r="N230" s="253"/>
      <c r="O230" s="250"/>
      <c r="P230" s="239"/>
      <c r="Q230" s="239"/>
      <c r="AR230" s="48"/>
    </row>
    <row r="231" spans="2:44" ht="12.75" x14ac:dyDescent="0.2">
      <c r="B231" s="254" t="str">
        <f>IF(Tabla1[[#This Row],[Código_Actividad]]="","",CONCATENATE(Tabla1[[#This Row],[POA]],".",Tabla1[[#This Row],[SRS]],".",Tabla1[[#This Row],[AREA]],".",Tabla1[[#This Row],[TIPO]]))</f>
        <v/>
      </c>
      <c r="C231" s="254" t="str">
        <f>IF(Tabla1[[#This Row],[Código_Actividad]]="","",'[3]Formulario PPGR1'!#REF!)</f>
        <v/>
      </c>
      <c r="D231" s="254" t="str">
        <f>IF(Tabla1[[#This Row],[Código_Actividad]]="","",'[3]Formulario PPGR1'!#REF!)</f>
        <v/>
      </c>
      <c r="E231" s="254" t="str">
        <f>IF(Tabla1[[#This Row],[Código_Actividad]]="","",'[3]Formulario PPGR1'!#REF!)</f>
        <v/>
      </c>
      <c r="F231" s="254" t="str">
        <f>IF(Tabla1[[#This Row],[Código_Actividad]]="","",'[3]Formulario PPGR1'!#REF!)</f>
        <v/>
      </c>
      <c r="G231" s="249"/>
      <c r="H231" s="250"/>
      <c r="I231" s="278"/>
      <c r="J231" s="250"/>
      <c r="K231" s="249"/>
      <c r="L231" s="251"/>
      <c r="M231" s="252">
        <f>+Tabla1[[#This Row],[Precio Unitario]]*Tabla1[[#This Row],[Cantidad de Insumos]]</f>
        <v>0</v>
      </c>
      <c r="N231" s="253"/>
      <c r="O231" s="250"/>
      <c r="P231" s="239"/>
      <c r="Q231" s="239"/>
      <c r="AR231" s="48"/>
    </row>
    <row r="232" spans="2:44" ht="12.75" x14ac:dyDescent="0.2">
      <c r="B232" s="254" t="str">
        <f>IF(Tabla1[[#This Row],[Código_Actividad]]="","",CONCATENATE(Tabla1[[#This Row],[POA]],".",Tabla1[[#This Row],[SRS]],".",Tabla1[[#This Row],[AREA]],".",Tabla1[[#This Row],[TIPO]]))</f>
        <v/>
      </c>
      <c r="C232" s="254" t="str">
        <f>IF(Tabla1[[#This Row],[Código_Actividad]]="","",'[3]Formulario PPGR1'!#REF!)</f>
        <v/>
      </c>
      <c r="D232" s="254" t="str">
        <f>IF(Tabla1[[#This Row],[Código_Actividad]]="","",'[3]Formulario PPGR1'!#REF!)</f>
        <v/>
      </c>
      <c r="E232" s="254" t="str">
        <f>IF(Tabla1[[#This Row],[Código_Actividad]]="","",'[3]Formulario PPGR1'!#REF!)</f>
        <v/>
      </c>
      <c r="F232" s="254" t="str">
        <f>IF(Tabla1[[#This Row],[Código_Actividad]]="","",'[3]Formulario PPGR1'!#REF!)</f>
        <v/>
      </c>
      <c r="G232" s="249"/>
      <c r="H232" s="250"/>
      <c r="I232" s="278"/>
      <c r="J232" s="250"/>
      <c r="K232" s="249"/>
      <c r="L232" s="251"/>
      <c r="M232" s="252">
        <f>+Tabla1[[#This Row],[Precio Unitario]]*Tabla1[[#This Row],[Cantidad de Insumos]]</f>
        <v>0</v>
      </c>
      <c r="N232" s="253"/>
      <c r="O232" s="250"/>
      <c r="P232" s="239"/>
      <c r="Q232" s="239"/>
      <c r="AR232" s="48"/>
    </row>
    <row r="233" spans="2:44" ht="12.75" x14ac:dyDescent="0.2">
      <c r="B233" s="254" t="str">
        <f>IF(Tabla1[[#This Row],[Código_Actividad]]="","",CONCATENATE(Tabla1[[#This Row],[POA]],".",Tabla1[[#This Row],[SRS]],".",Tabla1[[#This Row],[AREA]],".",Tabla1[[#This Row],[TIPO]]))</f>
        <v/>
      </c>
      <c r="C233" s="254" t="str">
        <f>IF(Tabla1[[#This Row],[Código_Actividad]]="","",'[3]Formulario PPGR1'!#REF!)</f>
        <v/>
      </c>
      <c r="D233" s="254" t="str">
        <f>IF(Tabla1[[#This Row],[Código_Actividad]]="","",'[3]Formulario PPGR1'!#REF!)</f>
        <v/>
      </c>
      <c r="E233" s="254" t="str">
        <f>IF(Tabla1[[#This Row],[Código_Actividad]]="","",'[3]Formulario PPGR1'!#REF!)</f>
        <v/>
      </c>
      <c r="F233" s="254" t="str">
        <f>IF(Tabla1[[#This Row],[Código_Actividad]]="","",'[3]Formulario PPGR1'!#REF!)</f>
        <v/>
      </c>
      <c r="G233" s="249"/>
      <c r="H233" s="250"/>
      <c r="I233" s="278"/>
      <c r="J233" s="250"/>
      <c r="K233" s="249"/>
      <c r="L233" s="251"/>
      <c r="M233" s="252">
        <f>+Tabla1[[#This Row],[Precio Unitario]]*Tabla1[[#This Row],[Cantidad de Insumos]]</f>
        <v>0</v>
      </c>
      <c r="N233" s="253"/>
      <c r="O233" s="250"/>
      <c r="P233" s="239"/>
      <c r="Q233" s="239"/>
      <c r="AR233" s="48"/>
    </row>
    <row r="234" spans="2:44" ht="12.75" x14ac:dyDescent="0.2">
      <c r="B234" s="254" t="str">
        <f>IF(Tabla1[[#This Row],[Código_Actividad]]="","",CONCATENATE(Tabla1[[#This Row],[POA]],".",Tabla1[[#This Row],[SRS]],".",Tabla1[[#This Row],[AREA]],".",Tabla1[[#This Row],[TIPO]]))</f>
        <v/>
      </c>
      <c r="C234" s="254" t="str">
        <f>IF(Tabla1[[#This Row],[Código_Actividad]]="","",'[3]Formulario PPGR1'!#REF!)</f>
        <v/>
      </c>
      <c r="D234" s="254" t="str">
        <f>IF(Tabla1[[#This Row],[Código_Actividad]]="","",'[3]Formulario PPGR1'!#REF!)</f>
        <v/>
      </c>
      <c r="E234" s="254" t="str">
        <f>IF(Tabla1[[#This Row],[Código_Actividad]]="","",'[3]Formulario PPGR1'!#REF!)</f>
        <v/>
      </c>
      <c r="F234" s="254" t="str">
        <f>IF(Tabla1[[#This Row],[Código_Actividad]]="","",'[3]Formulario PPGR1'!#REF!)</f>
        <v/>
      </c>
      <c r="G234" s="249"/>
      <c r="H234" s="250"/>
      <c r="I234" s="278"/>
      <c r="J234" s="250"/>
      <c r="K234" s="249"/>
      <c r="L234" s="251"/>
      <c r="M234" s="252">
        <f>+Tabla1[[#This Row],[Precio Unitario]]*Tabla1[[#This Row],[Cantidad de Insumos]]</f>
        <v>0</v>
      </c>
      <c r="N234" s="253"/>
      <c r="O234" s="250"/>
      <c r="P234" s="239"/>
      <c r="Q234" s="239"/>
      <c r="AR234" s="48"/>
    </row>
    <row r="235" spans="2:44" ht="12.75" x14ac:dyDescent="0.2">
      <c r="B235" s="254" t="str">
        <f>IF(Tabla1[[#This Row],[Código_Actividad]]="","",CONCATENATE(Tabla1[[#This Row],[POA]],".",Tabla1[[#This Row],[SRS]],".",Tabla1[[#This Row],[AREA]],".",Tabla1[[#This Row],[TIPO]]))</f>
        <v/>
      </c>
      <c r="C235" s="254" t="str">
        <f>IF(Tabla1[[#This Row],[Código_Actividad]]="","",'[3]Formulario PPGR1'!#REF!)</f>
        <v/>
      </c>
      <c r="D235" s="254" t="str">
        <f>IF(Tabla1[[#This Row],[Código_Actividad]]="","",'[3]Formulario PPGR1'!#REF!)</f>
        <v/>
      </c>
      <c r="E235" s="254" t="str">
        <f>IF(Tabla1[[#This Row],[Código_Actividad]]="","",'[3]Formulario PPGR1'!#REF!)</f>
        <v/>
      </c>
      <c r="F235" s="254" t="str">
        <f>IF(Tabla1[[#This Row],[Código_Actividad]]="","",'[3]Formulario PPGR1'!#REF!)</f>
        <v/>
      </c>
      <c r="G235" s="249"/>
      <c r="H235" s="250"/>
      <c r="I235" s="278"/>
      <c r="J235" s="250"/>
      <c r="K235" s="249"/>
      <c r="L235" s="251"/>
      <c r="M235" s="252">
        <f>+Tabla1[[#This Row],[Precio Unitario]]*Tabla1[[#This Row],[Cantidad de Insumos]]</f>
        <v>0</v>
      </c>
      <c r="N235" s="253"/>
      <c r="O235" s="250"/>
      <c r="P235" s="239"/>
      <c r="Q235" s="239"/>
      <c r="AR235" s="48"/>
    </row>
    <row r="236" spans="2:44" ht="12.75" x14ac:dyDescent="0.2">
      <c r="B236" s="254" t="str">
        <f>IF(Tabla1[[#This Row],[Código_Actividad]]="","",CONCATENATE(Tabla1[[#This Row],[POA]],".",Tabla1[[#This Row],[SRS]],".",Tabla1[[#This Row],[AREA]],".",Tabla1[[#This Row],[TIPO]]))</f>
        <v/>
      </c>
      <c r="C236" s="254" t="str">
        <f>IF(Tabla1[[#This Row],[Código_Actividad]]="","",'[3]Formulario PPGR1'!#REF!)</f>
        <v/>
      </c>
      <c r="D236" s="254" t="str">
        <f>IF(Tabla1[[#This Row],[Código_Actividad]]="","",'[3]Formulario PPGR1'!#REF!)</f>
        <v/>
      </c>
      <c r="E236" s="254" t="str">
        <f>IF(Tabla1[[#This Row],[Código_Actividad]]="","",'[3]Formulario PPGR1'!#REF!)</f>
        <v/>
      </c>
      <c r="F236" s="254" t="str">
        <f>IF(Tabla1[[#This Row],[Código_Actividad]]="","",'[3]Formulario PPGR1'!#REF!)</f>
        <v/>
      </c>
      <c r="G236" s="249"/>
      <c r="H236" s="250"/>
      <c r="I236" s="278"/>
      <c r="J236" s="250"/>
      <c r="K236" s="249"/>
      <c r="L236" s="251"/>
      <c r="M236" s="252">
        <f>+Tabla1[[#This Row],[Precio Unitario]]*Tabla1[[#This Row],[Cantidad de Insumos]]</f>
        <v>0</v>
      </c>
      <c r="N236" s="253"/>
      <c r="O236" s="250"/>
      <c r="P236" s="239"/>
      <c r="Q236" s="239"/>
      <c r="AR236" s="48"/>
    </row>
    <row r="237" spans="2:44" ht="12.75" x14ac:dyDescent="0.2">
      <c r="B237" s="254" t="str">
        <f>IF(Tabla1[[#This Row],[Código_Actividad]]="","",CONCATENATE(Tabla1[[#This Row],[POA]],".",Tabla1[[#This Row],[SRS]],".",Tabla1[[#This Row],[AREA]],".",Tabla1[[#This Row],[TIPO]]))</f>
        <v/>
      </c>
      <c r="C237" s="254" t="str">
        <f>IF(Tabla1[[#This Row],[Código_Actividad]]="","",'[3]Formulario PPGR1'!#REF!)</f>
        <v/>
      </c>
      <c r="D237" s="254" t="str">
        <f>IF(Tabla1[[#This Row],[Código_Actividad]]="","",'[3]Formulario PPGR1'!#REF!)</f>
        <v/>
      </c>
      <c r="E237" s="254" t="str">
        <f>IF(Tabla1[[#This Row],[Código_Actividad]]="","",'[3]Formulario PPGR1'!#REF!)</f>
        <v/>
      </c>
      <c r="F237" s="254" t="str">
        <f>IF(Tabla1[[#This Row],[Código_Actividad]]="","",'[3]Formulario PPGR1'!#REF!)</f>
        <v/>
      </c>
      <c r="G237" s="249"/>
      <c r="H237" s="250"/>
      <c r="I237" s="278"/>
      <c r="J237" s="250"/>
      <c r="K237" s="249"/>
      <c r="L237" s="251"/>
      <c r="M237" s="252">
        <f>+Tabla1[[#This Row],[Precio Unitario]]*Tabla1[[#This Row],[Cantidad de Insumos]]</f>
        <v>0</v>
      </c>
      <c r="N237" s="253"/>
      <c r="O237" s="250"/>
      <c r="P237" s="239"/>
      <c r="Q237" s="239"/>
      <c r="AR237" s="48"/>
    </row>
    <row r="238" spans="2:44" ht="12.75" x14ac:dyDescent="0.2">
      <c r="B238" s="254" t="str">
        <f>IF(Tabla1[[#This Row],[Código_Actividad]]="","",CONCATENATE(Tabla1[[#This Row],[POA]],".",Tabla1[[#This Row],[SRS]],".",Tabla1[[#This Row],[AREA]],".",Tabla1[[#This Row],[TIPO]]))</f>
        <v/>
      </c>
      <c r="C238" s="254" t="str">
        <f>IF(Tabla1[[#This Row],[Código_Actividad]]="","",'[3]Formulario PPGR1'!#REF!)</f>
        <v/>
      </c>
      <c r="D238" s="254" t="str">
        <f>IF(Tabla1[[#This Row],[Código_Actividad]]="","",'[3]Formulario PPGR1'!#REF!)</f>
        <v/>
      </c>
      <c r="E238" s="254" t="str">
        <f>IF(Tabla1[[#This Row],[Código_Actividad]]="","",'[3]Formulario PPGR1'!#REF!)</f>
        <v/>
      </c>
      <c r="F238" s="254" t="str">
        <f>IF(Tabla1[[#This Row],[Código_Actividad]]="","",'[3]Formulario PPGR1'!#REF!)</f>
        <v/>
      </c>
      <c r="G238" s="249"/>
      <c r="H238" s="250"/>
      <c r="I238" s="278"/>
      <c r="J238" s="250"/>
      <c r="K238" s="249"/>
      <c r="L238" s="251"/>
      <c r="M238" s="252">
        <f>+Tabla1[[#This Row],[Precio Unitario]]*Tabla1[[#This Row],[Cantidad de Insumos]]</f>
        <v>0</v>
      </c>
      <c r="N238" s="253"/>
      <c r="O238" s="250"/>
      <c r="P238" s="239"/>
      <c r="Q238" s="239"/>
      <c r="AR238" s="48"/>
    </row>
    <row r="239" spans="2:44" ht="12.75" x14ac:dyDescent="0.2">
      <c r="B239" s="254" t="str">
        <f>IF(Tabla1[[#This Row],[Código_Actividad]]="","",CONCATENATE(Tabla1[[#This Row],[POA]],".",Tabla1[[#This Row],[SRS]],".",Tabla1[[#This Row],[AREA]],".",Tabla1[[#This Row],[TIPO]]))</f>
        <v/>
      </c>
      <c r="C239" s="254" t="str">
        <f>IF(Tabla1[[#This Row],[Código_Actividad]]="","",'[3]Formulario PPGR1'!#REF!)</f>
        <v/>
      </c>
      <c r="D239" s="254" t="str">
        <f>IF(Tabla1[[#This Row],[Código_Actividad]]="","",'[3]Formulario PPGR1'!#REF!)</f>
        <v/>
      </c>
      <c r="E239" s="254" t="str">
        <f>IF(Tabla1[[#This Row],[Código_Actividad]]="","",'[3]Formulario PPGR1'!#REF!)</f>
        <v/>
      </c>
      <c r="F239" s="254" t="str">
        <f>IF(Tabla1[[#This Row],[Código_Actividad]]="","",'[3]Formulario PPGR1'!#REF!)</f>
        <v/>
      </c>
      <c r="G239" s="249"/>
      <c r="H239" s="250"/>
      <c r="I239" s="278"/>
      <c r="J239" s="250"/>
      <c r="K239" s="249"/>
      <c r="L239" s="251"/>
      <c r="M239" s="252">
        <f>+Tabla1[[#This Row],[Precio Unitario]]*Tabla1[[#This Row],[Cantidad de Insumos]]</f>
        <v>0</v>
      </c>
      <c r="N239" s="253"/>
      <c r="O239" s="250"/>
      <c r="P239" s="239"/>
      <c r="Q239" s="239"/>
      <c r="AR239" s="48"/>
    </row>
    <row r="240" spans="2:44" ht="12.75" x14ac:dyDescent="0.2">
      <c r="B240" s="248" t="str">
        <f>IF(Tabla1[[#This Row],[Código_Actividad]]="","",CONCATENATE(Tabla1[[#This Row],[POA]],".",Tabla1[[#This Row],[SRS]],".",Tabla1[[#This Row],[AREA]],".",Tabla1[[#This Row],[TIPO]]))</f>
        <v/>
      </c>
      <c r="C240" s="248" t="str">
        <f>IF(Tabla1[[#This Row],[Código_Actividad]]="","",'[3]Formulario PPGR1'!#REF!)</f>
        <v/>
      </c>
      <c r="D240" s="248" t="str">
        <f>IF(Tabla1[[#This Row],[Código_Actividad]]="","",'[3]Formulario PPGR1'!#REF!)</f>
        <v/>
      </c>
      <c r="E240" s="248" t="str">
        <f>IF(Tabla1[[#This Row],[Código_Actividad]]="","",'[3]Formulario PPGR1'!#REF!)</f>
        <v/>
      </c>
      <c r="F240" s="248" t="str">
        <f>IF(Tabla1[[#This Row],[Código_Actividad]]="","",'[3]Formulario PPGR1'!#REF!)</f>
        <v/>
      </c>
      <c r="G240" s="249"/>
      <c r="H240" s="250"/>
      <c r="I240" s="278"/>
      <c r="J240" s="250"/>
      <c r="K240" s="249"/>
      <c r="L240" s="251"/>
      <c r="M240" s="252">
        <f>+Tabla1[[#This Row],[Precio Unitario]]*Tabla1[[#This Row],[Cantidad de Insumos]]</f>
        <v>0</v>
      </c>
      <c r="N240" s="253"/>
      <c r="O240" s="250"/>
      <c r="P240" s="239"/>
      <c r="Q240" s="239"/>
      <c r="AR240" s="48"/>
    </row>
    <row r="241" spans="2:44" ht="12.75" x14ac:dyDescent="0.2">
      <c r="B241" s="248" t="str">
        <f>IF(Tabla1[[#This Row],[Código_Actividad]]="","",CONCATENATE(Tabla1[[#This Row],[POA]],".",Tabla1[[#This Row],[SRS]],".",Tabla1[[#This Row],[AREA]],".",Tabla1[[#This Row],[TIPO]]))</f>
        <v/>
      </c>
      <c r="C241" s="248" t="str">
        <f>IF(Tabla1[[#This Row],[Código_Actividad]]="","",'[3]Formulario PPGR1'!#REF!)</f>
        <v/>
      </c>
      <c r="D241" s="248" t="str">
        <f>IF(Tabla1[[#This Row],[Código_Actividad]]="","",'[3]Formulario PPGR1'!#REF!)</f>
        <v/>
      </c>
      <c r="E241" s="248" t="str">
        <f>IF(Tabla1[[#This Row],[Código_Actividad]]="","",'[3]Formulario PPGR1'!#REF!)</f>
        <v/>
      </c>
      <c r="F241" s="248" t="str">
        <f>IF(Tabla1[[#This Row],[Código_Actividad]]="","",'[3]Formulario PPGR1'!#REF!)</f>
        <v/>
      </c>
      <c r="G241" s="249"/>
      <c r="H241" s="250"/>
      <c r="I241" s="278"/>
      <c r="J241" s="250"/>
      <c r="K241" s="249"/>
      <c r="L241" s="251"/>
      <c r="M241" s="252">
        <f>+Tabla1[[#This Row],[Precio Unitario]]*Tabla1[[#This Row],[Cantidad de Insumos]]</f>
        <v>0</v>
      </c>
      <c r="N241" s="253"/>
      <c r="O241" s="250"/>
      <c r="P241" s="239"/>
      <c r="Q241" s="239"/>
      <c r="AR241" s="48"/>
    </row>
    <row r="242" spans="2:44" ht="12.75" x14ac:dyDescent="0.2">
      <c r="B242" s="248" t="str">
        <f>IF(Tabla1[[#This Row],[Código_Actividad]]="","",CONCATENATE(Tabla1[[#This Row],[POA]],".",Tabla1[[#This Row],[SRS]],".",Tabla1[[#This Row],[AREA]],".",Tabla1[[#This Row],[TIPO]]))</f>
        <v/>
      </c>
      <c r="C242" s="248" t="str">
        <f>IF(Tabla1[[#This Row],[Código_Actividad]]="","",'[3]Formulario PPGR1'!#REF!)</f>
        <v/>
      </c>
      <c r="D242" s="248" t="str">
        <f>IF(Tabla1[[#This Row],[Código_Actividad]]="","",'[3]Formulario PPGR1'!#REF!)</f>
        <v/>
      </c>
      <c r="E242" s="248" t="str">
        <f>IF(Tabla1[[#This Row],[Código_Actividad]]="","",'[3]Formulario PPGR1'!#REF!)</f>
        <v/>
      </c>
      <c r="F242" s="248" t="str">
        <f>IF(Tabla1[[#This Row],[Código_Actividad]]="","",'[3]Formulario PPGR1'!#REF!)</f>
        <v/>
      </c>
      <c r="G242" s="249"/>
      <c r="H242" s="250"/>
      <c r="I242" s="278"/>
      <c r="J242" s="250"/>
      <c r="K242" s="249"/>
      <c r="L242" s="251"/>
      <c r="M242" s="252">
        <f>+Tabla1[[#This Row],[Precio Unitario]]*Tabla1[[#This Row],[Cantidad de Insumos]]</f>
        <v>0</v>
      </c>
      <c r="N242" s="253"/>
      <c r="O242" s="250"/>
      <c r="P242" s="239"/>
      <c r="Q242" s="239"/>
      <c r="AR242" s="48"/>
    </row>
    <row r="243" spans="2:44" s="48" customFormat="1" x14ac:dyDescent="0.25">
      <c r="G243" s="240"/>
      <c r="H243" s="240"/>
      <c r="I243" s="240"/>
      <c r="J243" s="240"/>
      <c r="K243" s="240"/>
      <c r="L243" s="240"/>
      <c r="M243" s="240"/>
      <c r="N243" s="240"/>
    </row>
    <row r="244" spans="2:44" s="48" customFormat="1" x14ac:dyDescent="0.25">
      <c r="G244" s="240"/>
      <c r="H244" s="240"/>
      <c r="I244" s="240"/>
      <c r="J244" s="240"/>
      <c r="K244" s="240"/>
      <c r="L244" s="240"/>
      <c r="M244" s="240"/>
      <c r="N244" s="240"/>
    </row>
    <row r="245" spans="2:44" s="48" customFormat="1" x14ac:dyDescent="0.25">
      <c r="G245" s="240"/>
      <c r="H245" s="240"/>
      <c r="I245" s="240"/>
      <c r="J245" s="240"/>
      <c r="K245" s="240"/>
      <c r="L245" s="240"/>
      <c r="M245" s="240"/>
      <c r="N245" s="240"/>
    </row>
    <row r="246" spans="2:44" s="48" customFormat="1" x14ac:dyDescent="0.25">
      <c r="G246" s="240"/>
      <c r="H246" s="240"/>
      <c r="I246" s="240"/>
      <c r="J246" s="240"/>
      <c r="K246" s="240"/>
      <c r="L246" s="240"/>
      <c r="M246" s="240"/>
      <c r="N246" s="240"/>
    </row>
    <row r="247" spans="2:44" s="48" customFormat="1" x14ac:dyDescent="0.25">
      <c r="G247" s="240"/>
      <c r="H247" s="240"/>
      <c r="I247" s="240"/>
      <c r="J247" s="240"/>
      <c r="K247" s="240"/>
      <c r="L247" s="240"/>
      <c r="M247" s="240"/>
      <c r="N247" s="240"/>
    </row>
    <row r="248" spans="2:44" s="48" customFormat="1" x14ac:dyDescent="0.25">
      <c r="G248" s="240"/>
      <c r="H248" s="240"/>
      <c r="I248" s="240"/>
      <c r="J248" s="240"/>
      <c r="K248" s="240"/>
      <c r="L248" s="240"/>
      <c r="M248" s="240"/>
      <c r="N248" s="240"/>
    </row>
    <row r="249" spans="2:44" s="48" customFormat="1" x14ac:dyDescent="0.25">
      <c r="G249" s="240"/>
      <c r="H249" s="240"/>
      <c r="I249" s="240"/>
      <c r="J249" s="240"/>
      <c r="K249" s="240"/>
      <c r="L249" s="240"/>
      <c r="M249" s="240"/>
      <c r="N249" s="240"/>
    </row>
    <row r="250" spans="2:44" s="48" customFormat="1" x14ac:dyDescent="0.25">
      <c r="G250" s="240"/>
      <c r="H250" s="240"/>
      <c r="I250" s="240"/>
      <c r="J250" s="240"/>
      <c r="K250" s="240"/>
      <c r="L250" s="240"/>
      <c r="M250" s="240"/>
      <c r="N250" s="240"/>
    </row>
    <row r="251" spans="2:44" s="48" customFormat="1" x14ac:dyDescent="0.25">
      <c r="G251" s="240"/>
      <c r="H251" s="240"/>
      <c r="I251" s="240"/>
      <c r="J251" s="240"/>
      <c r="K251" s="240"/>
      <c r="L251" s="240"/>
      <c r="M251" s="240"/>
      <c r="N251" s="240"/>
    </row>
    <row r="252" spans="2:44" s="48" customFormat="1" x14ac:dyDescent="0.25">
      <c r="G252" s="240"/>
      <c r="H252" s="240"/>
      <c r="I252" s="240"/>
      <c r="J252" s="240"/>
      <c r="K252" s="240"/>
      <c r="L252" s="240"/>
      <c r="M252" s="240"/>
      <c r="N252" s="240"/>
    </row>
    <row r="253" spans="2:44" s="48" customFormat="1" x14ac:dyDescent="0.25">
      <c r="G253" s="240"/>
      <c r="H253" s="240"/>
      <c r="I253" s="240"/>
      <c r="J253" s="240"/>
      <c r="K253" s="240"/>
      <c r="L253" s="240"/>
      <c r="M253" s="240"/>
      <c r="N253" s="240"/>
    </row>
    <row r="254" spans="2:44" s="48" customFormat="1" x14ac:dyDescent="0.25">
      <c r="G254" s="240"/>
      <c r="H254" s="240"/>
      <c r="I254" s="240"/>
      <c r="J254" s="240"/>
      <c r="K254" s="240"/>
      <c r="L254" s="240"/>
      <c r="M254" s="240"/>
      <c r="N254" s="240"/>
    </row>
    <row r="255" spans="2:44" s="48" customFormat="1" x14ac:dyDescent="0.25">
      <c r="G255" s="240"/>
      <c r="H255" s="240"/>
      <c r="I255" s="240"/>
      <c r="J255" s="240"/>
      <c r="K255" s="240"/>
      <c r="L255" s="240"/>
      <c r="M255" s="240"/>
      <c r="N255" s="240"/>
    </row>
    <row r="256" spans="2:44" s="48" customFormat="1" x14ac:dyDescent="0.25">
      <c r="G256" s="240"/>
      <c r="H256" s="240"/>
      <c r="I256" s="240"/>
      <c r="J256" s="240"/>
      <c r="K256" s="240"/>
      <c r="L256" s="240"/>
      <c r="M256" s="240"/>
      <c r="N256" s="240"/>
    </row>
    <row r="257" spans="7:14" s="48" customFormat="1" x14ac:dyDescent="0.25">
      <c r="G257" s="240"/>
      <c r="H257" s="240"/>
      <c r="I257" s="240"/>
      <c r="J257" s="240"/>
      <c r="K257" s="240"/>
      <c r="L257" s="240"/>
      <c r="M257" s="240"/>
      <c r="N257" s="240"/>
    </row>
    <row r="258" spans="7:14" s="48" customFormat="1" x14ac:dyDescent="0.25">
      <c r="G258" s="240"/>
      <c r="H258" s="240"/>
      <c r="I258" s="240"/>
      <c r="J258" s="240"/>
      <c r="K258" s="240"/>
      <c r="L258" s="240"/>
      <c r="M258" s="240"/>
      <c r="N258" s="240"/>
    </row>
    <row r="259" spans="7:14" s="48" customFormat="1" x14ac:dyDescent="0.25">
      <c r="G259" s="240"/>
      <c r="H259" s="240"/>
      <c r="I259" s="240"/>
      <c r="J259" s="240"/>
      <c r="K259" s="240"/>
      <c r="L259" s="240"/>
      <c r="M259" s="240"/>
      <c r="N259" s="240"/>
    </row>
    <row r="260" spans="7:14" s="48" customFormat="1" x14ac:dyDescent="0.25">
      <c r="G260" s="240"/>
      <c r="H260" s="240"/>
      <c r="I260" s="240"/>
      <c r="J260" s="240"/>
      <c r="K260" s="240"/>
      <c r="L260" s="240"/>
      <c r="M260" s="240"/>
      <c r="N260" s="240"/>
    </row>
    <row r="261" spans="7:14" s="48" customFormat="1" x14ac:dyDescent="0.25">
      <c r="G261" s="240"/>
      <c r="H261" s="240"/>
      <c r="I261" s="240"/>
      <c r="J261" s="240"/>
      <c r="K261" s="240"/>
      <c r="L261" s="240"/>
      <c r="M261" s="240"/>
      <c r="N261" s="240"/>
    </row>
    <row r="262" spans="7:14" s="48" customFormat="1" x14ac:dyDescent="0.25">
      <c r="G262" s="240"/>
      <c r="H262" s="240"/>
      <c r="I262" s="240"/>
      <c r="J262" s="240"/>
      <c r="K262" s="240"/>
      <c r="L262" s="240"/>
      <c r="M262" s="240"/>
      <c r="N262" s="240"/>
    </row>
    <row r="263" spans="7:14" s="48" customFormat="1" x14ac:dyDescent="0.25">
      <c r="G263" s="240"/>
      <c r="H263" s="240"/>
      <c r="I263" s="240"/>
      <c r="J263" s="240"/>
      <c r="K263" s="240"/>
      <c r="L263" s="240"/>
      <c r="M263" s="240"/>
      <c r="N263" s="240"/>
    </row>
    <row r="264" spans="7:14" s="48" customFormat="1" x14ac:dyDescent="0.25">
      <c r="G264" s="240"/>
      <c r="H264" s="240"/>
      <c r="I264" s="240"/>
      <c r="J264" s="240"/>
      <c r="K264" s="240"/>
      <c r="L264" s="240"/>
      <c r="M264" s="240"/>
      <c r="N264" s="240"/>
    </row>
    <row r="265" spans="7:14" s="48" customFormat="1" x14ac:dyDescent="0.25">
      <c r="G265" s="240"/>
      <c r="H265" s="240"/>
      <c r="I265" s="240"/>
      <c r="J265" s="240"/>
      <c r="K265" s="240"/>
      <c r="L265" s="240"/>
      <c r="M265" s="240"/>
      <c r="N265" s="240"/>
    </row>
    <row r="266" spans="7:14" s="48" customFormat="1" x14ac:dyDescent="0.25">
      <c r="G266" s="240"/>
      <c r="H266" s="240"/>
      <c r="I266" s="240"/>
      <c r="J266" s="240"/>
      <c r="K266" s="240"/>
      <c r="L266" s="240"/>
      <c r="M266" s="240"/>
      <c r="N266" s="240"/>
    </row>
    <row r="267" spans="7:14" s="48" customFormat="1" x14ac:dyDescent="0.25">
      <c r="G267" s="240"/>
      <c r="H267" s="240"/>
      <c r="I267" s="240"/>
      <c r="J267" s="240"/>
      <c r="K267" s="240"/>
      <c r="L267" s="240"/>
      <c r="M267" s="240"/>
      <c r="N267" s="240"/>
    </row>
    <row r="268" spans="7:14" s="48" customFormat="1" x14ac:dyDescent="0.25">
      <c r="G268" s="240"/>
      <c r="H268" s="240"/>
      <c r="I268" s="240"/>
      <c r="J268" s="240"/>
      <c r="K268" s="240"/>
      <c r="L268" s="240"/>
      <c r="M268" s="240"/>
      <c r="N268" s="240"/>
    </row>
    <row r="269" spans="7:14" s="48" customFormat="1" x14ac:dyDescent="0.25">
      <c r="G269" s="240"/>
      <c r="H269" s="240"/>
      <c r="I269" s="240"/>
      <c r="J269" s="240"/>
      <c r="K269" s="240"/>
      <c r="L269" s="240"/>
      <c r="M269" s="240"/>
      <c r="N269" s="240"/>
    </row>
    <row r="270" spans="7:14" s="48" customFormat="1" x14ac:dyDescent="0.25">
      <c r="G270" s="240"/>
      <c r="H270" s="240"/>
      <c r="I270" s="240"/>
      <c r="J270" s="240"/>
      <c r="K270" s="240"/>
      <c r="L270" s="240"/>
      <c r="M270" s="240"/>
      <c r="N270" s="240"/>
    </row>
    <row r="271" spans="7:14" s="48" customFormat="1" x14ac:dyDescent="0.25">
      <c r="G271" s="240"/>
      <c r="H271" s="240"/>
      <c r="I271" s="240"/>
      <c r="J271" s="240"/>
      <c r="K271" s="240"/>
      <c r="L271" s="240"/>
      <c r="M271" s="240"/>
      <c r="N271" s="240"/>
    </row>
    <row r="272" spans="7:14" s="48" customFormat="1" x14ac:dyDescent="0.25">
      <c r="G272" s="240"/>
      <c r="H272" s="240"/>
      <c r="I272" s="240"/>
      <c r="J272" s="240"/>
      <c r="K272" s="240"/>
      <c r="L272" s="240"/>
      <c r="M272" s="240"/>
      <c r="N272" s="240"/>
    </row>
    <row r="273" spans="7:14" s="48" customFormat="1" x14ac:dyDescent="0.25">
      <c r="G273" s="240"/>
      <c r="H273" s="240"/>
      <c r="I273" s="240"/>
      <c r="J273" s="240"/>
      <c r="K273" s="240"/>
      <c r="L273" s="240"/>
      <c r="M273" s="240"/>
      <c r="N273" s="240"/>
    </row>
    <row r="274" spans="7:14" s="48" customFormat="1" x14ac:dyDescent="0.25">
      <c r="G274" s="240"/>
      <c r="H274" s="240"/>
      <c r="I274" s="240"/>
      <c r="J274" s="240"/>
      <c r="K274" s="240"/>
      <c r="L274" s="240"/>
      <c r="M274" s="240"/>
      <c r="N274" s="240"/>
    </row>
    <row r="275" spans="7:14" s="48" customFormat="1" x14ac:dyDescent="0.25">
      <c r="G275" s="240"/>
      <c r="H275" s="240"/>
      <c r="I275" s="240"/>
      <c r="J275" s="240"/>
      <c r="K275" s="240"/>
      <c r="L275" s="240"/>
      <c r="M275" s="240"/>
      <c r="N275" s="240"/>
    </row>
    <row r="276" spans="7:14" s="48" customFormat="1" x14ac:dyDescent="0.25">
      <c r="G276" s="240"/>
      <c r="H276" s="240"/>
      <c r="I276" s="240"/>
      <c r="J276" s="240"/>
      <c r="K276" s="240"/>
      <c r="L276" s="240"/>
      <c r="M276" s="240"/>
      <c r="N276" s="240"/>
    </row>
    <row r="277" spans="7:14" s="48" customFormat="1" x14ac:dyDescent="0.25">
      <c r="G277" s="240"/>
      <c r="H277" s="240"/>
      <c r="I277" s="240"/>
      <c r="J277" s="240"/>
      <c r="K277" s="240"/>
      <c r="L277" s="240"/>
      <c r="M277" s="240"/>
      <c r="N277" s="240"/>
    </row>
    <row r="278" spans="7:14" s="48" customFormat="1" x14ac:dyDescent="0.25">
      <c r="G278" s="240"/>
      <c r="H278" s="240"/>
      <c r="I278" s="240"/>
      <c r="J278" s="240"/>
      <c r="K278" s="240"/>
      <c r="L278" s="240"/>
      <c r="M278" s="240"/>
      <c r="N278" s="240"/>
    </row>
    <row r="279" spans="7:14" s="48" customFormat="1" x14ac:dyDescent="0.25">
      <c r="G279" s="240"/>
      <c r="H279" s="240"/>
      <c r="I279" s="240"/>
      <c r="J279" s="240"/>
      <c r="K279" s="240"/>
      <c r="L279" s="240"/>
      <c r="M279" s="240"/>
      <c r="N279" s="240"/>
    </row>
    <row r="280" spans="7:14" s="48" customFormat="1" x14ac:dyDescent="0.25">
      <c r="G280" s="240"/>
      <c r="H280" s="240"/>
      <c r="I280" s="240"/>
      <c r="J280" s="240"/>
      <c r="K280" s="240"/>
      <c r="L280" s="240"/>
      <c r="M280" s="240"/>
      <c r="N280" s="240"/>
    </row>
    <row r="281" spans="7:14" s="48" customFormat="1" x14ac:dyDescent="0.25">
      <c r="G281" s="240"/>
      <c r="H281" s="240"/>
      <c r="I281" s="240"/>
      <c r="J281" s="240"/>
      <c r="K281" s="240"/>
      <c r="L281" s="240"/>
      <c r="M281" s="240"/>
      <c r="N281" s="240"/>
    </row>
    <row r="282" spans="7:14" s="48" customFormat="1" x14ac:dyDescent="0.25">
      <c r="G282" s="240"/>
      <c r="H282" s="240"/>
      <c r="I282" s="240"/>
      <c r="J282" s="240"/>
      <c r="K282" s="240"/>
      <c r="L282" s="240"/>
      <c r="M282" s="240"/>
      <c r="N282" s="240"/>
    </row>
    <row r="283" spans="7:14" s="48" customFormat="1" x14ac:dyDescent="0.25">
      <c r="G283" s="240"/>
      <c r="H283" s="240"/>
      <c r="I283" s="240"/>
      <c r="J283" s="240"/>
      <c r="K283" s="240"/>
      <c r="L283" s="240"/>
      <c r="M283" s="240"/>
      <c r="N283" s="240"/>
    </row>
    <row r="284" spans="7:14" s="48" customFormat="1" x14ac:dyDescent="0.25">
      <c r="G284" s="240"/>
      <c r="H284" s="240"/>
      <c r="I284" s="240"/>
      <c r="J284" s="240"/>
      <c r="K284" s="240"/>
      <c r="L284" s="240"/>
      <c r="M284" s="240"/>
      <c r="N284" s="240"/>
    </row>
    <row r="285" spans="7:14" s="48" customFormat="1" x14ac:dyDescent="0.25">
      <c r="G285" s="240"/>
      <c r="H285" s="240"/>
      <c r="I285" s="240"/>
      <c r="J285" s="240"/>
      <c r="K285" s="240"/>
      <c r="L285" s="240"/>
      <c r="M285" s="240"/>
      <c r="N285" s="240"/>
    </row>
    <row r="286" spans="7:14" s="48" customFormat="1" x14ac:dyDescent="0.25">
      <c r="G286" s="240"/>
      <c r="H286" s="240"/>
      <c r="I286" s="240"/>
      <c r="J286" s="240"/>
      <c r="K286" s="240"/>
      <c r="L286" s="240"/>
      <c r="M286" s="240"/>
      <c r="N286" s="240"/>
    </row>
    <row r="287" spans="7:14" s="48" customFormat="1" x14ac:dyDescent="0.25">
      <c r="G287" s="240"/>
      <c r="H287" s="240"/>
      <c r="I287" s="240"/>
      <c r="J287" s="240"/>
      <c r="K287" s="240"/>
      <c r="L287" s="240"/>
      <c r="M287" s="240"/>
      <c r="N287" s="240"/>
    </row>
    <row r="288" spans="7:14" s="48" customFormat="1" x14ac:dyDescent="0.25">
      <c r="G288" s="240"/>
      <c r="H288" s="240"/>
      <c r="I288" s="240"/>
      <c r="J288" s="240"/>
      <c r="K288" s="240"/>
      <c r="L288" s="240"/>
      <c r="M288" s="240"/>
      <c r="N288" s="240"/>
    </row>
    <row r="289" spans="7:14" s="48" customFormat="1" x14ac:dyDescent="0.25">
      <c r="G289" s="240"/>
      <c r="H289" s="240"/>
      <c r="I289" s="240"/>
      <c r="J289" s="240"/>
      <c r="K289" s="240"/>
      <c r="L289" s="240"/>
      <c r="M289" s="240"/>
      <c r="N289" s="240"/>
    </row>
    <row r="290" spans="7:14" s="48" customFormat="1" x14ac:dyDescent="0.25">
      <c r="G290" s="240"/>
      <c r="H290" s="240"/>
      <c r="I290" s="240"/>
      <c r="J290" s="240"/>
      <c r="K290" s="240"/>
      <c r="L290" s="240"/>
      <c r="M290" s="240"/>
      <c r="N290" s="240"/>
    </row>
    <row r="291" spans="7:14" s="48" customFormat="1" x14ac:dyDescent="0.25">
      <c r="G291" s="240"/>
      <c r="H291" s="240"/>
      <c r="I291" s="240"/>
      <c r="J291" s="240"/>
      <c r="K291" s="240"/>
      <c r="L291" s="240"/>
      <c r="M291" s="240"/>
      <c r="N291" s="240"/>
    </row>
    <row r="292" spans="7:14" s="48" customFormat="1" x14ac:dyDescent="0.25">
      <c r="G292" s="240"/>
      <c r="H292" s="240"/>
      <c r="I292" s="240"/>
      <c r="J292" s="240"/>
      <c r="K292" s="240"/>
      <c r="L292" s="240"/>
      <c r="M292" s="240"/>
      <c r="N292" s="240"/>
    </row>
    <row r="293" spans="7:14" s="48" customFormat="1" x14ac:dyDescent="0.25">
      <c r="G293" s="240"/>
      <c r="H293" s="240"/>
      <c r="I293" s="240"/>
      <c r="J293" s="240"/>
      <c r="K293" s="240"/>
      <c r="L293" s="240"/>
      <c r="M293" s="240"/>
      <c r="N293" s="240"/>
    </row>
    <row r="294" spans="7:14" s="48" customFormat="1" x14ac:dyDescent="0.25">
      <c r="G294" s="240"/>
      <c r="H294" s="240"/>
      <c r="I294" s="240"/>
      <c r="J294" s="240"/>
      <c r="K294" s="240"/>
      <c r="L294" s="240"/>
      <c r="M294" s="240"/>
      <c r="N294" s="240"/>
    </row>
    <row r="295" spans="7:14" s="48" customFormat="1" x14ac:dyDescent="0.25">
      <c r="G295" s="240"/>
      <c r="H295" s="240"/>
      <c r="I295" s="240"/>
      <c r="J295" s="240"/>
      <c r="K295" s="240"/>
      <c r="L295" s="240"/>
      <c r="M295" s="240"/>
      <c r="N295" s="240"/>
    </row>
    <row r="296" spans="7:14" s="48" customFormat="1" x14ac:dyDescent="0.25">
      <c r="G296" s="240"/>
      <c r="H296" s="240"/>
      <c r="I296" s="240"/>
      <c r="J296" s="240"/>
      <c r="K296" s="240"/>
      <c r="L296" s="240"/>
      <c r="M296" s="240"/>
      <c r="N296" s="240"/>
    </row>
    <row r="297" spans="7:14" s="48" customFormat="1" x14ac:dyDescent="0.25">
      <c r="G297" s="240"/>
      <c r="H297" s="240"/>
      <c r="I297" s="240"/>
      <c r="J297" s="240"/>
      <c r="K297" s="240"/>
      <c r="L297" s="240"/>
      <c r="M297" s="240"/>
      <c r="N297" s="240"/>
    </row>
    <row r="298" spans="7:14" s="48" customFormat="1" x14ac:dyDescent="0.25">
      <c r="G298" s="240"/>
      <c r="H298" s="240"/>
      <c r="I298" s="240"/>
      <c r="J298" s="240"/>
      <c r="K298" s="240"/>
      <c r="L298" s="240"/>
      <c r="M298" s="240"/>
      <c r="N298" s="240"/>
    </row>
    <row r="299" spans="7:14" s="48" customFormat="1" x14ac:dyDescent="0.25">
      <c r="G299" s="240"/>
      <c r="H299" s="240"/>
      <c r="I299" s="240"/>
      <c r="J299" s="240"/>
      <c r="K299" s="240"/>
      <c r="L299" s="240"/>
      <c r="M299" s="240"/>
      <c r="N299" s="240"/>
    </row>
    <row r="300" spans="7:14" s="48" customFormat="1" x14ac:dyDescent="0.25">
      <c r="G300" s="240"/>
      <c r="H300" s="240"/>
      <c r="I300" s="240"/>
      <c r="J300" s="240"/>
      <c r="K300" s="240"/>
      <c r="L300" s="240"/>
      <c r="M300" s="240"/>
      <c r="N300" s="240"/>
    </row>
    <row r="301" spans="7:14" s="48" customFormat="1" x14ac:dyDescent="0.25">
      <c r="G301" s="240"/>
      <c r="H301" s="240"/>
      <c r="I301" s="240"/>
      <c r="J301" s="240"/>
      <c r="K301" s="240"/>
      <c r="L301" s="240"/>
      <c r="M301" s="240"/>
      <c r="N301" s="240"/>
    </row>
    <row r="302" spans="7:14" s="48" customFormat="1" x14ac:dyDescent="0.25">
      <c r="G302" s="240"/>
      <c r="H302" s="240"/>
      <c r="I302" s="240"/>
      <c r="J302" s="240"/>
      <c r="K302" s="240"/>
      <c r="L302" s="240"/>
      <c r="M302" s="240"/>
      <c r="N302" s="240"/>
    </row>
    <row r="303" spans="7:14" s="48" customFormat="1" x14ac:dyDescent="0.25">
      <c r="G303" s="240"/>
      <c r="H303" s="240"/>
      <c r="I303" s="240"/>
      <c r="J303" s="240"/>
      <c r="K303" s="240"/>
      <c r="L303" s="240"/>
      <c r="M303" s="240"/>
      <c r="N303" s="240"/>
    </row>
    <row r="304" spans="7:14" s="48" customFormat="1" x14ac:dyDescent="0.25">
      <c r="G304" s="240"/>
      <c r="H304" s="240"/>
      <c r="I304" s="240"/>
      <c r="J304" s="240"/>
      <c r="K304" s="240"/>
      <c r="L304" s="240"/>
      <c r="M304" s="240"/>
      <c r="N304" s="240"/>
    </row>
    <row r="305" spans="7:14" s="48" customFormat="1" x14ac:dyDescent="0.25">
      <c r="G305" s="240"/>
      <c r="H305" s="240"/>
      <c r="I305" s="240"/>
      <c r="J305" s="240"/>
      <c r="K305" s="240"/>
      <c r="L305" s="240"/>
      <c r="M305" s="240"/>
      <c r="N305" s="240"/>
    </row>
    <row r="306" spans="7:14" s="48" customFormat="1" x14ac:dyDescent="0.25">
      <c r="G306" s="240"/>
      <c r="H306" s="240"/>
      <c r="I306" s="240"/>
      <c r="J306" s="240"/>
      <c r="K306" s="240"/>
      <c r="L306" s="240"/>
      <c r="M306" s="240"/>
      <c r="N306" s="240"/>
    </row>
    <row r="307" spans="7:14" s="48" customFormat="1" x14ac:dyDescent="0.25">
      <c r="G307" s="240"/>
      <c r="H307" s="240"/>
      <c r="I307" s="240"/>
      <c r="J307" s="240"/>
      <c r="K307" s="240"/>
      <c r="L307" s="240"/>
      <c r="M307" s="240"/>
      <c r="N307" s="240"/>
    </row>
    <row r="308" spans="7:14" s="48" customFormat="1" x14ac:dyDescent="0.25">
      <c r="G308" s="240"/>
      <c r="H308" s="240"/>
      <c r="I308" s="240"/>
      <c r="J308" s="240"/>
      <c r="K308" s="240"/>
      <c r="L308" s="240"/>
      <c r="M308" s="240"/>
      <c r="N308" s="240"/>
    </row>
    <row r="309" spans="7:14" s="48" customFormat="1" x14ac:dyDescent="0.25">
      <c r="G309" s="240"/>
      <c r="H309" s="240"/>
      <c r="I309" s="240"/>
      <c r="J309" s="240"/>
      <c r="K309" s="240"/>
      <c r="L309" s="240"/>
      <c r="M309" s="240"/>
      <c r="N309" s="240"/>
    </row>
    <row r="310" spans="7:14" s="48" customFormat="1" x14ac:dyDescent="0.25">
      <c r="G310" s="240"/>
      <c r="H310" s="240"/>
      <c r="I310" s="240"/>
      <c r="J310" s="240"/>
      <c r="K310" s="240"/>
      <c r="L310" s="240"/>
      <c r="M310" s="240"/>
      <c r="N310" s="240"/>
    </row>
    <row r="311" spans="7:14" s="48" customFormat="1" x14ac:dyDescent="0.25">
      <c r="G311" s="240"/>
      <c r="H311" s="240"/>
      <c r="I311" s="240"/>
      <c r="J311" s="240"/>
      <c r="K311" s="240"/>
      <c r="L311" s="240"/>
      <c r="M311" s="240"/>
      <c r="N311" s="240"/>
    </row>
    <row r="312" spans="7:14" s="48" customFormat="1" x14ac:dyDescent="0.25">
      <c r="G312" s="240"/>
      <c r="H312" s="240"/>
      <c r="I312" s="240"/>
      <c r="J312" s="240"/>
      <c r="K312" s="240"/>
      <c r="L312" s="240"/>
      <c r="M312" s="240"/>
      <c r="N312" s="240"/>
    </row>
    <row r="313" spans="7:14" s="48" customFormat="1" x14ac:dyDescent="0.25">
      <c r="G313" s="240"/>
      <c r="H313" s="240"/>
      <c r="I313" s="240"/>
      <c r="J313" s="240"/>
      <c r="K313" s="240"/>
      <c r="L313" s="240"/>
      <c r="M313" s="240"/>
      <c r="N313" s="240"/>
    </row>
    <row r="314" spans="7:14" s="48" customFormat="1" x14ac:dyDescent="0.25">
      <c r="G314" s="240"/>
      <c r="H314" s="240"/>
      <c r="I314" s="240"/>
      <c r="J314" s="240"/>
      <c r="K314" s="240"/>
      <c r="L314" s="240"/>
      <c r="M314" s="240"/>
      <c r="N314" s="240"/>
    </row>
    <row r="315" spans="7:14" s="48" customFormat="1" x14ac:dyDescent="0.25">
      <c r="G315" s="240"/>
      <c r="H315" s="240"/>
      <c r="I315" s="240"/>
      <c r="J315" s="240"/>
      <c r="K315" s="240"/>
      <c r="L315" s="240"/>
      <c r="M315" s="240"/>
      <c r="N315" s="240"/>
    </row>
    <row r="316" spans="7:14" s="48" customFormat="1" x14ac:dyDescent="0.25">
      <c r="G316" s="240"/>
      <c r="H316" s="240"/>
      <c r="I316" s="240"/>
      <c r="J316" s="240"/>
      <c r="K316" s="240"/>
      <c r="L316" s="240"/>
      <c r="M316" s="240"/>
      <c r="N316" s="240"/>
    </row>
    <row r="317" spans="7:14" s="48" customFormat="1" x14ac:dyDescent="0.25">
      <c r="G317" s="240"/>
      <c r="H317" s="240"/>
      <c r="I317" s="240"/>
      <c r="J317" s="240"/>
      <c r="K317" s="240"/>
      <c r="L317" s="240"/>
      <c r="M317" s="240"/>
      <c r="N317" s="240"/>
    </row>
    <row r="318" spans="7:14" s="48" customFormat="1" x14ac:dyDescent="0.25">
      <c r="G318" s="240"/>
      <c r="H318" s="240"/>
      <c r="I318" s="240"/>
      <c r="J318" s="240"/>
      <c r="K318" s="240"/>
      <c r="L318" s="240"/>
      <c r="M318" s="240"/>
      <c r="N318" s="240"/>
    </row>
    <row r="319" spans="7:14" s="48" customFormat="1" x14ac:dyDescent="0.25">
      <c r="G319" s="240"/>
      <c r="H319" s="240"/>
      <c r="I319" s="240"/>
      <c r="J319" s="240"/>
      <c r="K319" s="240"/>
      <c r="L319" s="240"/>
      <c r="M319" s="240"/>
      <c r="N319" s="240"/>
    </row>
    <row r="320" spans="7:14" s="48" customFormat="1" x14ac:dyDescent="0.25">
      <c r="G320" s="240"/>
      <c r="H320" s="240"/>
      <c r="I320" s="240"/>
      <c r="J320" s="240"/>
      <c r="K320" s="240"/>
      <c r="L320" s="240"/>
      <c r="M320" s="240"/>
      <c r="N320" s="240"/>
    </row>
    <row r="321" spans="7:14" s="48" customFormat="1" x14ac:dyDescent="0.25">
      <c r="G321" s="240"/>
      <c r="H321" s="240"/>
      <c r="I321" s="240"/>
      <c r="J321" s="240"/>
      <c r="K321" s="240"/>
      <c r="L321" s="240"/>
      <c r="M321" s="240"/>
      <c r="N321" s="240"/>
    </row>
    <row r="322" spans="7:14" s="48" customFormat="1" x14ac:dyDescent="0.25">
      <c r="G322" s="240"/>
      <c r="H322" s="240"/>
      <c r="I322" s="240"/>
      <c r="J322" s="240"/>
      <c r="K322" s="240"/>
      <c r="L322" s="240"/>
      <c r="M322" s="240"/>
      <c r="N322" s="240"/>
    </row>
    <row r="323" spans="7:14" s="48" customFormat="1" x14ac:dyDescent="0.25">
      <c r="G323" s="240"/>
      <c r="H323" s="240"/>
      <c r="I323" s="240"/>
      <c r="J323" s="240"/>
      <c r="K323" s="240"/>
      <c r="L323" s="240"/>
      <c r="M323" s="240"/>
      <c r="N323" s="240"/>
    </row>
    <row r="324" spans="7:14" s="48" customFormat="1" x14ac:dyDescent="0.25">
      <c r="G324" s="240"/>
      <c r="H324" s="240"/>
      <c r="I324" s="240"/>
      <c r="J324" s="240"/>
      <c r="K324" s="240"/>
      <c r="L324" s="240"/>
      <c r="M324" s="240"/>
      <c r="N324" s="240"/>
    </row>
    <row r="325" spans="7:14" s="48" customFormat="1" x14ac:dyDescent="0.25">
      <c r="G325" s="240"/>
      <c r="H325" s="240"/>
      <c r="I325" s="240"/>
      <c r="J325" s="240"/>
      <c r="K325" s="240"/>
      <c r="L325" s="240"/>
      <c r="M325" s="240"/>
      <c r="N325" s="240"/>
    </row>
    <row r="326" spans="7:14" s="48" customFormat="1" x14ac:dyDescent="0.25">
      <c r="G326" s="240"/>
      <c r="H326" s="240"/>
      <c r="I326" s="240"/>
      <c r="J326" s="240"/>
      <c r="K326" s="240"/>
      <c r="L326" s="240"/>
      <c r="M326" s="240"/>
      <c r="N326" s="240"/>
    </row>
    <row r="327" spans="7:14" s="48" customFormat="1" x14ac:dyDescent="0.25">
      <c r="G327" s="240"/>
      <c r="H327" s="240"/>
      <c r="I327" s="240"/>
      <c r="J327" s="240"/>
      <c r="K327" s="240"/>
      <c r="L327" s="240"/>
      <c r="M327" s="240"/>
      <c r="N327" s="240"/>
    </row>
    <row r="328" spans="7:14" s="48" customFormat="1" x14ac:dyDescent="0.25">
      <c r="G328" s="240"/>
      <c r="H328" s="240"/>
      <c r="I328" s="240"/>
      <c r="J328" s="240"/>
      <c r="K328" s="240"/>
      <c r="L328" s="240"/>
      <c r="M328" s="240"/>
      <c r="N328" s="240"/>
    </row>
    <row r="329" spans="7:14" s="48" customFormat="1" x14ac:dyDescent="0.25">
      <c r="G329" s="240"/>
      <c r="H329" s="240"/>
      <c r="I329" s="240"/>
      <c r="J329" s="240"/>
      <c r="K329" s="240"/>
      <c r="L329" s="240"/>
      <c r="M329" s="240"/>
      <c r="N329" s="240"/>
    </row>
    <row r="330" spans="7:14" s="48" customFormat="1" x14ac:dyDescent="0.25">
      <c r="G330" s="240"/>
      <c r="H330" s="240"/>
      <c r="I330" s="240"/>
      <c r="J330" s="240"/>
      <c r="K330" s="240"/>
      <c r="L330" s="240"/>
      <c r="M330" s="240"/>
      <c r="N330" s="240"/>
    </row>
    <row r="331" spans="7:14" s="48" customFormat="1" x14ac:dyDescent="0.25">
      <c r="G331" s="240"/>
      <c r="H331" s="240"/>
      <c r="I331" s="240"/>
      <c r="J331" s="240"/>
      <c r="K331" s="240"/>
      <c r="L331" s="240"/>
      <c r="M331" s="240"/>
      <c r="N331" s="240"/>
    </row>
    <row r="332" spans="7:14" s="48" customFormat="1" x14ac:dyDescent="0.25">
      <c r="G332" s="240"/>
      <c r="H332" s="240"/>
      <c r="I332" s="240"/>
      <c r="J332" s="240"/>
      <c r="K332" s="240"/>
      <c r="L332" s="240"/>
      <c r="M332" s="240"/>
      <c r="N332" s="240"/>
    </row>
    <row r="333" spans="7:14" s="48" customFormat="1" x14ac:dyDescent="0.25">
      <c r="G333" s="240"/>
      <c r="H333" s="240"/>
      <c r="I333" s="240"/>
      <c r="J333" s="240"/>
      <c r="K333" s="240"/>
      <c r="L333" s="240"/>
      <c r="M333" s="240"/>
      <c r="N333" s="240"/>
    </row>
    <row r="334" spans="7:14" s="48" customFormat="1" x14ac:dyDescent="0.25">
      <c r="G334" s="240"/>
      <c r="H334" s="240"/>
      <c r="I334" s="240"/>
      <c r="J334" s="240"/>
      <c r="K334" s="240"/>
      <c r="L334" s="240"/>
      <c r="M334" s="240"/>
      <c r="N334" s="240"/>
    </row>
    <row r="335" spans="7:14" s="48" customFormat="1" x14ac:dyDescent="0.25">
      <c r="G335" s="240"/>
      <c r="H335" s="240"/>
      <c r="I335" s="240"/>
      <c r="J335" s="240"/>
      <c r="K335" s="240"/>
      <c r="L335" s="240"/>
      <c r="M335" s="240"/>
      <c r="N335" s="240"/>
    </row>
    <row r="336" spans="7:14" s="48" customFormat="1" x14ac:dyDescent="0.25">
      <c r="G336" s="240"/>
      <c r="H336" s="240"/>
      <c r="I336" s="240"/>
      <c r="J336" s="240"/>
      <c r="K336" s="240"/>
      <c r="L336" s="240"/>
      <c r="M336" s="240"/>
      <c r="N336" s="240"/>
    </row>
    <row r="337" spans="7:14" s="48" customFormat="1" x14ac:dyDescent="0.25">
      <c r="G337" s="240"/>
      <c r="H337" s="240"/>
      <c r="I337" s="240"/>
      <c r="J337" s="240"/>
      <c r="K337" s="240"/>
      <c r="L337" s="240"/>
      <c r="M337" s="240"/>
      <c r="N337" s="240"/>
    </row>
    <row r="338" spans="7:14" s="48" customFormat="1" x14ac:dyDescent="0.25">
      <c r="G338" s="240"/>
      <c r="H338" s="240"/>
      <c r="I338" s="240"/>
      <c r="J338" s="240"/>
      <c r="K338" s="240"/>
      <c r="L338" s="240"/>
      <c r="M338" s="240"/>
      <c r="N338" s="240"/>
    </row>
    <row r="339" spans="7:14" s="48" customFormat="1" x14ac:dyDescent="0.25">
      <c r="G339" s="240"/>
      <c r="H339" s="240"/>
      <c r="I339" s="240"/>
      <c r="J339" s="240"/>
      <c r="K339" s="240"/>
      <c r="L339" s="240"/>
      <c r="M339" s="240"/>
      <c r="N339" s="240"/>
    </row>
    <row r="340" spans="7:14" s="48" customFormat="1" x14ac:dyDescent="0.25">
      <c r="G340" s="240"/>
      <c r="H340" s="240"/>
      <c r="I340" s="240"/>
      <c r="J340" s="240"/>
      <c r="K340" s="240"/>
      <c r="L340" s="240"/>
      <c r="M340" s="240"/>
      <c r="N340" s="240"/>
    </row>
    <row r="341" spans="7:14" s="48" customFormat="1" x14ac:dyDescent="0.25">
      <c r="G341" s="240"/>
      <c r="H341" s="240"/>
      <c r="I341" s="240"/>
      <c r="J341" s="240"/>
      <c r="K341" s="240"/>
      <c r="L341" s="240"/>
      <c r="M341" s="240"/>
      <c r="N341" s="240"/>
    </row>
    <row r="342" spans="7:14" s="48" customFormat="1" x14ac:dyDescent="0.25">
      <c r="G342" s="240"/>
      <c r="H342" s="240"/>
      <c r="I342" s="240"/>
      <c r="J342" s="240"/>
      <c r="K342" s="240"/>
      <c r="L342" s="240"/>
      <c r="M342" s="240"/>
      <c r="N342" s="240"/>
    </row>
    <row r="343" spans="7:14" s="48" customFormat="1" x14ac:dyDescent="0.25">
      <c r="G343" s="240"/>
      <c r="H343" s="240"/>
      <c r="I343" s="240"/>
      <c r="J343" s="240"/>
      <c r="K343" s="240"/>
      <c r="L343" s="240"/>
      <c r="M343" s="240"/>
      <c r="N343" s="240"/>
    </row>
    <row r="344" spans="7:14" s="48" customFormat="1" x14ac:dyDescent="0.25">
      <c r="G344" s="240"/>
      <c r="H344" s="240"/>
      <c r="I344" s="240"/>
      <c r="J344" s="240"/>
      <c r="K344" s="240"/>
      <c r="L344" s="240"/>
      <c r="M344" s="240"/>
      <c r="N344" s="240"/>
    </row>
    <row r="345" spans="7:14" s="48" customFormat="1" x14ac:dyDescent="0.25">
      <c r="G345" s="240"/>
      <c r="H345" s="240"/>
      <c r="I345" s="240"/>
      <c r="J345" s="240"/>
      <c r="K345" s="240"/>
      <c r="L345" s="240"/>
      <c r="M345" s="240"/>
      <c r="N345" s="240"/>
    </row>
    <row r="346" spans="7:14" s="48" customFormat="1" x14ac:dyDescent="0.25">
      <c r="G346" s="240"/>
      <c r="H346" s="240"/>
      <c r="I346" s="240"/>
      <c r="J346" s="240"/>
      <c r="K346" s="240"/>
      <c r="L346" s="240"/>
      <c r="M346" s="240"/>
      <c r="N346" s="240"/>
    </row>
    <row r="347" spans="7:14" s="48" customFormat="1" x14ac:dyDescent="0.25">
      <c r="G347" s="240"/>
      <c r="H347" s="240"/>
      <c r="I347" s="240"/>
      <c r="J347" s="240"/>
      <c r="K347" s="240"/>
      <c r="L347" s="240"/>
      <c r="M347" s="240"/>
      <c r="N347" s="240"/>
    </row>
    <row r="348" spans="7:14" s="48" customFormat="1" x14ac:dyDescent="0.25">
      <c r="G348" s="240"/>
      <c r="H348" s="240"/>
      <c r="I348" s="240"/>
      <c r="J348" s="240"/>
      <c r="K348" s="240"/>
      <c r="L348" s="240"/>
      <c r="M348" s="240"/>
      <c r="N348" s="240"/>
    </row>
    <row r="349" spans="7:14" s="48" customFormat="1" x14ac:dyDescent="0.25">
      <c r="G349" s="240"/>
      <c r="H349" s="240"/>
      <c r="I349" s="240"/>
      <c r="J349" s="240"/>
      <c r="K349" s="240"/>
      <c r="L349" s="240"/>
      <c r="M349" s="240"/>
      <c r="N349" s="240"/>
    </row>
    <row r="350" spans="7:14" s="48" customFormat="1" x14ac:dyDescent="0.25">
      <c r="G350" s="240"/>
      <c r="H350" s="240"/>
      <c r="I350" s="240"/>
      <c r="J350" s="240"/>
      <c r="K350" s="240"/>
      <c r="L350" s="240"/>
      <c r="M350" s="240"/>
      <c r="N350" s="240"/>
    </row>
    <row r="351" spans="7:14" s="48" customFormat="1" x14ac:dyDescent="0.25">
      <c r="G351" s="240"/>
      <c r="H351" s="240"/>
      <c r="I351" s="240"/>
      <c r="J351" s="240"/>
      <c r="K351" s="240"/>
      <c r="L351" s="240"/>
      <c r="M351" s="240"/>
      <c r="N351" s="240"/>
    </row>
    <row r="352" spans="7:14" s="48" customFormat="1" x14ac:dyDescent="0.25">
      <c r="G352" s="240"/>
      <c r="H352" s="240"/>
      <c r="I352" s="240"/>
      <c r="J352" s="240"/>
      <c r="K352" s="240"/>
      <c r="L352" s="240"/>
      <c r="M352" s="240"/>
      <c r="N352" s="240"/>
    </row>
    <row r="353" spans="7:14" s="48" customFormat="1" x14ac:dyDescent="0.25">
      <c r="G353" s="240"/>
      <c r="H353" s="240"/>
      <c r="I353" s="240"/>
      <c r="J353" s="240"/>
      <c r="K353" s="240"/>
      <c r="L353" s="240"/>
      <c r="M353" s="240"/>
      <c r="N353" s="240"/>
    </row>
    <row r="354" spans="7:14" s="48" customFormat="1" x14ac:dyDescent="0.25">
      <c r="G354" s="240"/>
      <c r="H354" s="240"/>
      <c r="I354" s="240"/>
      <c r="J354" s="240"/>
      <c r="K354" s="240"/>
      <c r="L354" s="240"/>
      <c r="M354" s="240"/>
      <c r="N354" s="240"/>
    </row>
    <row r="355" spans="7:14" s="48" customFormat="1" x14ac:dyDescent="0.25">
      <c r="G355" s="240"/>
      <c r="H355" s="240"/>
      <c r="I355" s="240"/>
      <c r="J355" s="240"/>
      <c r="K355" s="240"/>
      <c r="L355" s="240"/>
      <c r="M355" s="240"/>
      <c r="N355" s="240"/>
    </row>
    <row r="356" spans="7:14" s="48" customFormat="1" x14ac:dyDescent="0.25">
      <c r="G356" s="240"/>
      <c r="H356" s="240"/>
      <c r="I356" s="240"/>
      <c r="J356" s="240"/>
      <c r="K356" s="240"/>
      <c r="L356" s="240"/>
      <c r="M356" s="240"/>
      <c r="N356" s="240"/>
    </row>
    <row r="357" spans="7:14" s="48" customFormat="1" x14ac:dyDescent="0.25">
      <c r="G357" s="240"/>
      <c r="H357" s="240"/>
      <c r="I357" s="240"/>
      <c r="J357" s="240"/>
      <c r="K357" s="240"/>
      <c r="L357" s="240"/>
      <c r="M357" s="240"/>
      <c r="N357" s="240"/>
    </row>
    <row r="358" spans="7:14" s="48" customFormat="1" x14ac:dyDescent="0.25">
      <c r="G358" s="240"/>
      <c r="H358" s="240"/>
      <c r="I358" s="240"/>
      <c r="J358" s="240"/>
      <c r="K358" s="240"/>
      <c r="L358" s="240"/>
      <c r="M358" s="240"/>
      <c r="N358" s="240"/>
    </row>
    <row r="359" spans="7:14" s="48" customFormat="1" x14ac:dyDescent="0.25">
      <c r="G359" s="240"/>
      <c r="H359" s="240"/>
      <c r="I359" s="240"/>
      <c r="J359" s="240"/>
      <c r="K359" s="240"/>
      <c r="L359" s="240"/>
      <c r="M359" s="240"/>
      <c r="N359" s="240"/>
    </row>
    <row r="360" spans="7:14" s="48" customFormat="1" x14ac:dyDescent="0.25">
      <c r="G360" s="240"/>
      <c r="H360" s="240"/>
      <c r="I360" s="240"/>
      <c r="J360" s="240"/>
      <c r="K360" s="240"/>
      <c r="L360" s="240"/>
      <c r="M360" s="240"/>
      <c r="N360" s="240"/>
    </row>
    <row r="361" spans="7:14" s="48" customFormat="1" x14ac:dyDescent="0.25">
      <c r="G361" s="240"/>
      <c r="H361" s="240"/>
      <c r="I361" s="240"/>
      <c r="J361" s="240"/>
      <c r="K361" s="240"/>
      <c r="L361" s="240"/>
      <c r="M361" s="240"/>
      <c r="N361" s="240"/>
    </row>
    <row r="362" spans="7:14" s="48" customFormat="1" x14ac:dyDescent="0.25">
      <c r="G362" s="240"/>
      <c r="H362" s="240"/>
      <c r="I362" s="240"/>
      <c r="J362" s="240"/>
      <c r="K362" s="240"/>
      <c r="L362" s="240"/>
      <c r="M362" s="240"/>
      <c r="N362" s="240"/>
    </row>
    <row r="363" spans="7:14" s="48" customFormat="1" x14ac:dyDescent="0.25">
      <c r="G363" s="240"/>
      <c r="H363" s="240"/>
      <c r="I363" s="240"/>
      <c r="J363" s="240"/>
      <c r="K363" s="240"/>
      <c r="L363" s="240"/>
      <c r="M363" s="240"/>
      <c r="N363" s="240"/>
    </row>
    <row r="364" spans="7:14" s="48" customFormat="1" x14ac:dyDescent="0.25">
      <c r="G364" s="240"/>
      <c r="H364" s="240"/>
      <c r="I364" s="240"/>
      <c r="J364" s="240"/>
      <c r="K364" s="240"/>
      <c r="L364" s="240"/>
      <c r="M364" s="240"/>
      <c r="N364" s="240"/>
    </row>
    <row r="365" spans="7:14" s="48" customFormat="1" x14ac:dyDescent="0.25">
      <c r="G365" s="240"/>
      <c r="H365" s="240"/>
      <c r="I365" s="240"/>
      <c r="J365" s="240"/>
      <c r="K365" s="240"/>
      <c r="L365" s="240"/>
      <c r="M365" s="240"/>
      <c r="N365" s="240"/>
    </row>
    <row r="366" spans="7:14" s="48" customFormat="1" x14ac:dyDescent="0.25">
      <c r="G366" s="240"/>
      <c r="H366" s="240"/>
      <c r="I366" s="240"/>
      <c r="J366" s="240"/>
      <c r="K366" s="240"/>
      <c r="L366" s="240"/>
      <c r="M366" s="240"/>
      <c r="N366" s="240"/>
    </row>
    <row r="367" spans="7:14" s="48" customFormat="1" x14ac:dyDescent="0.25">
      <c r="G367" s="240"/>
      <c r="H367" s="240"/>
      <c r="I367" s="240"/>
      <c r="J367" s="240"/>
      <c r="K367" s="240"/>
      <c r="L367" s="240"/>
      <c r="M367" s="240"/>
      <c r="N367" s="240"/>
    </row>
    <row r="368" spans="7:14" s="48" customFormat="1" x14ac:dyDescent="0.25">
      <c r="G368" s="240"/>
      <c r="H368" s="240"/>
      <c r="I368" s="240"/>
      <c r="J368" s="240"/>
      <c r="K368" s="240"/>
      <c r="L368" s="240"/>
      <c r="M368" s="240"/>
      <c r="N368" s="240"/>
    </row>
    <row r="369" spans="7:14" s="48" customFormat="1" x14ac:dyDescent="0.25">
      <c r="G369" s="240"/>
      <c r="H369" s="240"/>
      <c r="I369" s="240"/>
      <c r="J369" s="240"/>
      <c r="K369" s="240"/>
      <c r="L369" s="240"/>
      <c r="M369" s="240"/>
      <c r="N369" s="240"/>
    </row>
    <row r="370" spans="7:14" s="48" customFormat="1" x14ac:dyDescent="0.25">
      <c r="G370" s="240"/>
      <c r="H370" s="240"/>
      <c r="I370" s="240"/>
      <c r="J370" s="240"/>
      <c r="K370" s="240"/>
      <c r="L370" s="240"/>
      <c r="M370" s="240"/>
      <c r="N370" s="240"/>
    </row>
    <row r="371" spans="7:14" s="48" customFormat="1" x14ac:dyDescent="0.25">
      <c r="G371" s="240"/>
      <c r="H371" s="240"/>
      <c r="I371" s="240"/>
      <c r="J371" s="240"/>
      <c r="K371" s="240"/>
      <c r="L371" s="240"/>
      <c r="M371" s="240"/>
      <c r="N371" s="240"/>
    </row>
    <row r="372" spans="7:14" s="48" customFormat="1" x14ac:dyDescent="0.25">
      <c r="G372" s="240"/>
      <c r="H372" s="240"/>
      <c r="I372" s="240"/>
      <c r="J372" s="240"/>
      <c r="K372" s="240"/>
      <c r="L372" s="240"/>
      <c r="M372" s="240"/>
      <c r="N372" s="240"/>
    </row>
    <row r="373" spans="7:14" s="48" customFormat="1" x14ac:dyDescent="0.25">
      <c r="G373" s="240"/>
      <c r="H373" s="240"/>
      <c r="I373" s="240"/>
      <c r="J373" s="240"/>
      <c r="K373" s="240"/>
      <c r="L373" s="240"/>
      <c r="M373" s="240"/>
      <c r="N373" s="240"/>
    </row>
    <row r="374" spans="7:14" s="48" customFormat="1" x14ac:dyDescent="0.25">
      <c r="G374" s="240"/>
      <c r="H374" s="240"/>
      <c r="I374" s="240"/>
      <c r="J374" s="240"/>
      <c r="K374" s="240"/>
      <c r="L374" s="240"/>
      <c r="M374" s="240"/>
      <c r="N374" s="240"/>
    </row>
    <row r="375" spans="7:14" s="48" customFormat="1" x14ac:dyDescent="0.25">
      <c r="G375" s="240"/>
      <c r="H375" s="240"/>
      <c r="I375" s="240"/>
      <c r="J375" s="240"/>
      <c r="K375" s="240"/>
      <c r="L375" s="240"/>
      <c r="M375" s="240"/>
      <c r="N375" s="240"/>
    </row>
    <row r="376" spans="7:14" s="48" customFormat="1" x14ac:dyDescent="0.25">
      <c r="G376" s="240"/>
      <c r="H376" s="240"/>
      <c r="I376" s="240"/>
      <c r="J376" s="240"/>
      <c r="K376" s="240"/>
      <c r="L376" s="240"/>
      <c r="M376" s="240"/>
      <c r="N376" s="240"/>
    </row>
    <row r="377" spans="7:14" s="48" customFormat="1" x14ac:dyDescent="0.25">
      <c r="G377" s="240"/>
      <c r="H377" s="240"/>
      <c r="I377" s="240"/>
      <c r="J377" s="240"/>
      <c r="K377" s="240"/>
      <c r="L377" s="240"/>
      <c r="M377" s="240"/>
      <c r="N377" s="240"/>
    </row>
    <row r="378" spans="7:14" s="48" customFormat="1" x14ac:dyDescent="0.25">
      <c r="G378" s="240"/>
      <c r="H378" s="240"/>
      <c r="I378" s="240"/>
      <c r="J378" s="240"/>
      <c r="K378" s="240"/>
      <c r="L378" s="240"/>
      <c r="M378" s="240"/>
      <c r="N378" s="240"/>
    </row>
    <row r="379" spans="7:14" s="48" customFormat="1" x14ac:dyDescent="0.25">
      <c r="G379" s="240"/>
      <c r="H379" s="240"/>
      <c r="I379" s="240"/>
      <c r="J379" s="240"/>
      <c r="K379" s="240"/>
      <c r="L379" s="240"/>
      <c r="M379" s="240"/>
      <c r="N379" s="240"/>
    </row>
    <row r="380" spans="7:14" s="48" customFormat="1" x14ac:dyDescent="0.25">
      <c r="G380" s="240"/>
      <c r="H380" s="240"/>
      <c r="I380" s="240"/>
      <c r="J380" s="240"/>
      <c r="K380" s="240"/>
      <c r="L380" s="240"/>
      <c r="M380" s="240"/>
      <c r="N380" s="240"/>
    </row>
    <row r="381" spans="7:14" s="48" customFormat="1" x14ac:dyDescent="0.25">
      <c r="G381" s="240"/>
      <c r="H381" s="240"/>
      <c r="I381" s="240"/>
      <c r="J381" s="240"/>
      <c r="K381" s="240"/>
      <c r="L381" s="240"/>
      <c r="M381" s="240"/>
      <c r="N381" s="240"/>
    </row>
    <row r="382" spans="7:14" s="48" customFormat="1" x14ac:dyDescent="0.25">
      <c r="G382" s="240"/>
      <c r="H382" s="240"/>
      <c r="I382" s="240"/>
      <c r="J382" s="240"/>
      <c r="K382" s="240"/>
      <c r="L382" s="240"/>
      <c r="M382" s="240"/>
      <c r="N382" s="240"/>
    </row>
    <row r="383" spans="7:14" s="48" customFormat="1" x14ac:dyDescent="0.25">
      <c r="G383" s="240"/>
      <c r="H383" s="240"/>
      <c r="I383" s="240"/>
      <c r="J383" s="240"/>
      <c r="K383" s="240"/>
      <c r="L383" s="240"/>
      <c r="M383" s="240"/>
      <c r="N383" s="240"/>
    </row>
    <row r="384" spans="7:14" s="48" customFormat="1" x14ac:dyDescent="0.25">
      <c r="G384" s="240"/>
      <c r="H384" s="240"/>
      <c r="I384" s="240"/>
      <c r="J384" s="240"/>
      <c r="K384" s="240"/>
      <c r="L384" s="240"/>
      <c r="M384" s="240"/>
      <c r="N384" s="240"/>
    </row>
    <row r="385" spans="7:14" s="48" customFormat="1" x14ac:dyDescent="0.25">
      <c r="G385" s="240"/>
      <c r="H385" s="240"/>
      <c r="I385" s="240"/>
      <c r="J385" s="240"/>
      <c r="K385" s="240"/>
      <c r="L385" s="240"/>
      <c r="M385" s="240"/>
      <c r="N385" s="240"/>
    </row>
    <row r="386" spans="7:14" s="48" customFormat="1" x14ac:dyDescent="0.25">
      <c r="G386" s="240"/>
      <c r="H386" s="240"/>
      <c r="I386" s="240"/>
      <c r="J386" s="240"/>
      <c r="K386" s="240"/>
      <c r="L386" s="240"/>
      <c r="M386" s="240"/>
      <c r="N386" s="240"/>
    </row>
    <row r="387" spans="7:14" s="48" customFormat="1" x14ac:dyDescent="0.25">
      <c r="G387" s="240"/>
      <c r="H387" s="240"/>
      <c r="I387" s="240"/>
      <c r="J387" s="240"/>
      <c r="K387" s="240"/>
      <c r="L387" s="240"/>
      <c r="M387" s="240"/>
      <c r="N387" s="240"/>
    </row>
    <row r="388" spans="7:14" s="48" customFormat="1" x14ac:dyDescent="0.25">
      <c r="G388" s="240"/>
      <c r="H388" s="240"/>
      <c r="I388" s="240"/>
      <c r="J388" s="240"/>
      <c r="K388" s="240"/>
      <c r="L388" s="240"/>
      <c r="M388" s="240"/>
      <c r="N388" s="240"/>
    </row>
    <row r="389" spans="7:14" s="48" customFormat="1" x14ac:dyDescent="0.25">
      <c r="G389" s="240"/>
      <c r="H389" s="240"/>
      <c r="I389" s="240"/>
      <c r="J389" s="240"/>
      <c r="K389" s="240"/>
      <c r="L389" s="240"/>
      <c r="M389" s="240"/>
      <c r="N389" s="240"/>
    </row>
    <row r="390" spans="7:14" s="48" customFormat="1" x14ac:dyDescent="0.25">
      <c r="G390" s="240"/>
      <c r="H390" s="240"/>
      <c r="I390" s="240"/>
      <c r="J390" s="240"/>
      <c r="K390" s="240"/>
      <c r="L390" s="240"/>
      <c r="M390" s="240"/>
      <c r="N390" s="240"/>
    </row>
    <row r="391" spans="7:14" s="48" customFormat="1" x14ac:dyDescent="0.25">
      <c r="G391" s="240"/>
      <c r="H391" s="240"/>
      <c r="I391" s="240"/>
      <c r="J391" s="240"/>
      <c r="K391" s="240"/>
      <c r="L391" s="240"/>
      <c r="M391" s="240"/>
      <c r="N391" s="240"/>
    </row>
    <row r="392" spans="7:14" s="48" customFormat="1" x14ac:dyDescent="0.25">
      <c r="G392" s="240"/>
      <c r="H392" s="240"/>
      <c r="I392" s="240"/>
      <c r="J392" s="240"/>
      <c r="K392" s="240"/>
      <c r="L392" s="240"/>
      <c r="M392" s="240"/>
      <c r="N392" s="240"/>
    </row>
    <row r="393" spans="7:14" s="48" customFormat="1" x14ac:dyDescent="0.25">
      <c r="G393" s="240"/>
      <c r="H393" s="240"/>
      <c r="I393" s="240"/>
      <c r="J393" s="240"/>
      <c r="K393" s="240"/>
      <c r="L393" s="240"/>
      <c r="M393" s="240"/>
      <c r="N393" s="240"/>
    </row>
    <row r="394" spans="7:14" s="48" customFormat="1" x14ac:dyDescent="0.25">
      <c r="G394" s="240"/>
      <c r="H394" s="240"/>
      <c r="I394" s="240"/>
      <c r="J394" s="240"/>
      <c r="K394" s="240"/>
      <c r="L394" s="240"/>
      <c r="M394" s="240"/>
      <c r="N394" s="240"/>
    </row>
    <row r="395" spans="7:14" s="48" customFormat="1" x14ac:dyDescent="0.25">
      <c r="G395" s="240"/>
      <c r="H395" s="240"/>
      <c r="I395" s="240"/>
      <c r="J395" s="240"/>
      <c r="K395" s="240"/>
      <c r="L395" s="240"/>
      <c r="M395" s="240"/>
      <c r="N395" s="240"/>
    </row>
    <row r="396" spans="7:14" s="48" customFormat="1" x14ac:dyDescent="0.25">
      <c r="G396" s="240"/>
      <c r="H396" s="240"/>
      <c r="I396" s="240"/>
      <c r="J396" s="240"/>
      <c r="K396" s="240"/>
      <c r="L396" s="240"/>
      <c r="M396" s="240"/>
      <c r="N396" s="240"/>
    </row>
    <row r="397" spans="7:14" s="48" customFormat="1" x14ac:dyDescent="0.25">
      <c r="G397" s="240"/>
      <c r="H397" s="240"/>
      <c r="I397" s="240"/>
      <c r="J397" s="240"/>
      <c r="K397" s="240"/>
      <c r="L397" s="240"/>
      <c r="M397" s="240"/>
      <c r="N397" s="240"/>
    </row>
    <row r="398" spans="7:14" s="48" customFormat="1" x14ac:dyDescent="0.25">
      <c r="G398" s="240"/>
      <c r="H398" s="240"/>
      <c r="I398" s="240"/>
      <c r="J398" s="240"/>
      <c r="K398" s="240"/>
      <c r="L398" s="240"/>
      <c r="M398" s="240"/>
      <c r="N398" s="240"/>
    </row>
    <row r="399" spans="7:14" s="48" customFormat="1" x14ac:dyDescent="0.25">
      <c r="G399" s="240"/>
      <c r="H399" s="240"/>
      <c r="I399" s="240"/>
      <c r="J399" s="240"/>
      <c r="K399" s="240"/>
      <c r="L399" s="240"/>
      <c r="M399" s="240"/>
      <c r="N399" s="240"/>
    </row>
    <row r="400" spans="7:14" s="48" customFormat="1" x14ac:dyDescent="0.25">
      <c r="G400" s="240"/>
      <c r="H400" s="240"/>
      <c r="I400" s="240"/>
      <c r="J400" s="240"/>
      <c r="K400" s="240"/>
      <c r="L400" s="240"/>
      <c r="M400" s="240"/>
      <c r="N400" s="240"/>
    </row>
    <row r="401" spans="2:14" s="48" customFormat="1" x14ac:dyDescent="0.25">
      <c r="G401" s="240"/>
      <c r="H401" s="240"/>
      <c r="I401" s="240"/>
      <c r="J401" s="240"/>
      <c r="K401" s="240"/>
      <c r="L401" s="240"/>
      <c r="M401" s="240"/>
      <c r="N401" s="240"/>
    </row>
    <row r="402" spans="2:14" s="48" customFormat="1" x14ac:dyDescent="0.25">
      <c r="G402" s="240"/>
      <c r="H402" s="240"/>
      <c r="I402" s="240"/>
      <c r="J402" s="240"/>
      <c r="K402" s="240"/>
      <c r="L402" s="240"/>
      <c r="M402" s="240"/>
      <c r="N402" s="240"/>
    </row>
    <row r="403" spans="2:14" s="48" customFormat="1" x14ac:dyDescent="0.25">
      <c r="G403" s="240"/>
      <c r="H403" s="240"/>
      <c r="I403" s="240"/>
      <c r="J403" s="240"/>
      <c r="K403" s="240"/>
      <c r="L403" s="240"/>
      <c r="M403" s="240"/>
      <c r="N403" s="240"/>
    </row>
    <row r="404" spans="2:14" s="48" customFormat="1" x14ac:dyDescent="0.25">
      <c r="G404" s="240"/>
      <c r="H404" s="240"/>
      <c r="I404" s="240"/>
      <c r="J404" s="240"/>
      <c r="K404" s="240"/>
      <c r="L404" s="240"/>
      <c r="M404" s="240"/>
      <c r="N404" s="240"/>
    </row>
    <row r="405" spans="2:14" s="48" customFormat="1" x14ac:dyDescent="0.25">
      <c r="G405" s="240"/>
      <c r="H405" s="240"/>
      <c r="I405" s="240"/>
      <c r="J405" s="240"/>
      <c r="K405" s="240"/>
      <c r="L405" s="240"/>
      <c r="M405" s="240"/>
      <c r="N405" s="240"/>
    </row>
    <row r="406" spans="2:14" s="48" customFormat="1" x14ac:dyDescent="0.25">
      <c r="B406"/>
      <c r="C406"/>
      <c r="D406"/>
      <c r="E406"/>
      <c r="F406"/>
      <c r="G406" s="240"/>
      <c r="H406" s="240"/>
      <c r="I406" s="240"/>
      <c r="J406" s="240"/>
      <c r="K406" s="240"/>
      <c r="L406" s="240"/>
      <c r="M406" s="240"/>
      <c r="N406" s="240"/>
    </row>
  </sheetData>
  <mergeCells count="4">
    <mergeCell ref="H6:N6"/>
    <mergeCell ref="G2:P2"/>
    <mergeCell ref="G3:P3"/>
    <mergeCell ref="G4:P4"/>
  </mergeCells>
  <dataValidations count="2">
    <dataValidation type="list" allowBlank="1" showInputMessage="1" showErrorMessage="1" sqref="O8:O242">
      <formula1>$S$2:$S$4</formula1>
    </dataValidation>
    <dataValidation type="list" allowBlank="1" showInputMessage="1" showErrorMessage="1" sqref="G146:G242">
      <formula1>#REF!</formula1>
    </dataValidation>
  </dataValidations>
  <pageMargins left="0.7" right="0.7" top="0.75" bottom="0.75" header="0.3" footer="0.3"/>
  <pageSetup orientation="portrait" verticalDpi="30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showGridLines="0" workbookViewId="0">
      <selection activeCell="L9" sqref="L9"/>
    </sheetView>
  </sheetViews>
  <sheetFormatPr baseColWidth="10" defaultRowHeight="15" x14ac:dyDescent="0.25"/>
  <cols>
    <col min="1" max="1" width="5.85546875" style="14" customWidth="1"/>
    <col min="2" max="2" width="5.7109375" style="14" customWidth="1"/>
    <col min="3" max="3" width="5.5703125" style="14" customWidth="1"/>
    <col min="4" max="4" width="5.7109375" style="14" customWidth="1"/>
    <col min="5" max="5" width="46.42578125" style="14" customWidth="1"/>
    <col min="6" max="6" width="13.7109375" style="14" customWidth="1"/>
    <col min="7" max="7" width="11.42578125" style="14"/>
    <col min="8" max="50" width="11.42578125" style="48"/>
  </cols>
  <sheetData>
    <row r="1" spans="1:7" ht="12.75" x14ac:dyDescent="0.2">
      <c r="A1" s="549">
        <f>+PPNE1!B1</f>
        <v>0</v>
      </c>
      <c r="B1" s="550"/>
      <c r="C1" s="550"/>
      <c r="D1" s="550"/>
      <c r="E1" s="550"/>
      <c r="F1" s="550"/>
      <c r="G1" s="550"/>
    </row>
    <row r="2" spans="1:7" ht="15.75" x14ac:dyDescent="0.25">
      <c r="A2" s="551" t="str">
        <f>+PPNE1!B2</f>
        <v>Servicio Nacional de Salud</v>
      </c>
      <c r="B2" s="552"/>
      <c r="C2" s="552"/>
      <c r="D2" s="552"/>
      <c r="E2" s="552"/>
      <c r="F2" s="552"/>
      <c r="G2" s="552"/>
    </row>
    <row r="3" spans="1:7" x14ac:dyDescent="0.25">
      <c r="A3" s="553" t="str">
        <f>+PPNE1!B3</f>
        <v>Dirección de Planificación y Desarrollo</v>
      </c>
      <c r="B3" s="554"/>
      <c r="C3" s="554"/>
      <c r="D3" s="554"/>
      <c r="E3" s="554"/>
      <c r="F3" s="554"/>
      <c r="G3" s="554"/>
    </row>
    <row r="4" spans="1:7" ht="12.75" x14ac:dyDescent="0.2">
      <c r="A4" s="555" t="s">
        <v>57</v>
      </c>
      <c r="B4" s="556"/>
      <c r="C4" s="556"/>
      <c r="D4" s="556"/>
      <c r="E4" s="556"/>
      <c r="F4" s="556"/>
      <c r="G4" s="556"/>
    </row>
    <row r="5" spans="1:7" ht="12.75" x14ac:dyDescent="0.2">
      <c r="A5" s="555">
        <f>+PPNE1!C5</f>
        <v>2021</v>
      </c>
      <c r="B5" s="556"/>
      <c r="C5" s="556"/>
      <c r="D5" s="556"/>
      <c r="E5" s="556"/>
      <c r="F5" s="556"/>
      <c r="G5" s="556"/>
    </row>
    <row r="6" spans="1:7" ht="12.75" x14ac:dyDescent="0.2">
      <c r="A6" s="12" t="s">
        <v>321</v>
      </c>
      <c r="B6" s="2"/>
      <c r="C6" s="2"/>
      <c r="D6" s="2"/>
      <c r="E6" s="557" t="str">
        <f>+PPNE1!B6</f>
        <v>METROPOLITANO</v>
      </c>
      <c r="F6" s="557"/>
      <c r="G6" s="557"/>
    </row>
    <row r="7" spans="1:7" ht="12.75" x14ac:dyDescent="0.2">
      <c r="A7" s="41" t="s">
        <v>1108</v>
      </c>
      <c r="B7" s="42"/>
      <c r="C7" s="42"/>
      <c r="D7" s="13"/>
      <c r="E7" s="548" t="s">
        <v>1504</v>
      </c>
      <c r="F7" s="548"/>
      <c r="G7" s="548"/>
    </row>
    <row r="8" spans="1:7" ht="48" customHeight="1" x14ac:dyDescent="0.2">
      <c r="A8" s="15" t="s">
        <v>60</v>
      </c>
      <c r="B8" s="15" t="s">
        <v>4</v>
      </c>
      <c r="C8" s="15" t="s">
        <v>61</v>
      </c>
      <c r="D8" s="15" t="s">
        <v>23</v>
      </c>
      <c r="E8" s="16" t="s">
        <v>329</v>
      </c>
      <c r="F8" s="17" t="s">
        <v>345</v>
      </c>
      <c r="G8" s="17" t="s">
        <v>22</v>
      </c>
    </row>
    <row r="9" spans="1:7" ht="12.75" x14ac:dyDescent="0.2">
      <c r="A9" s="30">
        <v>3</v>
      </c>
      <c r="B9" s="31"/>
      <c r="C9" s="31"/>
      <c r="D9" s="31"/>
      <c r="E9" s="32" t="s">
        <v>330</v>
      </c>
      <c r="F9" s="33">
        <v>0</v>
      </c>
      <c r="G9" s="33">
        <v>0</v>
      </c>
    </row>
    <row r="10" spans="1:7" ht="12.75" x14ac:dyDescent="0.2">
      <c r="A10" s="19"/>
      <c r="B10" s="19">
        <v>31</v>
      </c>
      <c r="C10" s="20"/>
      <c r="D10" s="20"/>
      <c r="E10" s="21" t="s">
        <v>37</v>
      </c>
      <c r="F10" s="22">
        <v>0</v>
      </c>
      <c r="G10" s="43">
        <v>0</v>
      </c>
    </row>
    <row r="11" spans="1:7" ht="12.75" x14ac:dyDescent="0.2">
      <c r="A11" s="23"/>
      <c r="B11" s="23"/>
      <c r="C11" s="23">
        <v>311</v>
      </c>
      <c r="D11" s="24"/>
      <c r="E11" s="25" t="s">
        <v>331</v>
      </c>
      <c r="F11" s="235"/>
      <c r="G11" s="44">
        <v>0</v>
      </c>
    </row>
    <row r="12" spans="1:7" ht="12.75" x14ac:dyDescent="0.2">
      <c r="A12" s="23"/>
      <c r="B12" s="23"/>
      <c r="C12" s="23">
        <v>312</v>
      </c>
      <c r="D12" s="24"/>
      <c r="E12" s="25" t="s">
        <v>332</v>
      </c>
      <c r="F12" s="235"/>
      <c r="G12" s="44">
        <v>0</v>
      </c>
    </row>
    <row r="13" spans="1:7" ht="12.75" x14ac:dyDescent="0.2">
      <c r="A13" s="34">
        <v>4</v>
      </c>
      <c r="B13" s="35"/>
      <c r="C13" s="35"/>
      <c r="D13" s="35"/>
      <c r="E13" s="36" t="s">
        <v>333</v>
      </c>
      <c r="F13" s="37">
        <v>307296558</v>
      </c>
      <c r="G13" s="37">
        <v>42.203988896801341</v>
      </c>
    </row>
    <row r="14" spans="1:7" ht="12.75" x14ac:dyDescent="0.2">
      <c r="A14" s="19"/>
      <c r="B14" s="19">
        <v>41</v>
      </c>
      <c r="C14" s="19"/>
      <c r="D14" s="20"/>
      <c r="E14" s="21" t="s">
        <v>334</v>
      </c>
      <c r="F14" s="26">
        <v>307296558</v>
      </c>
      <c r="G14" s="45">
        <v>42.203988896801341</v>
      </c>
    </row>
    <row r="15" spans="1:7" ht="12.75" x14ac:dyDescent="0.2">
      <c r="A15" s="23"/>
      <c r="B15" s="23"/>
      <c r="C15" s="23">
        <v>411</v>
      </c>
      <c r="D15" s="24"/>
      <c r="E15" s="25" t="s">
        <v>468</v>
      </c>
      <c r="F15" s="235">
        <v>307296558</v>
      </c>
      <c r="G15" s="44">
        <v>42.203988896801341</v>
      </c>
    </row>
    <row r="16" spans="1:7" ht="12.75" x14ac:dyDescent="0.2">
      <c r="A16" s="23"/>
      <c r="B16" s="23"/>
      <c r="C16" s="23">
        <v>412</v>
      </c>
      <c r="D16" s="24"/>
      <c r="E16" s="25" t="s">
        <v>335</v>
      </c>
      <c r="F16" s="235"/>
      <c r="G16" s="44">
        <v>0</v>
      </c>
    </row>
    <row r="17" spans="1:7" ht="12.75" x14ac:dyDescent="0.2">
      <c r="A17" s="23"/>
      <c r="B17" s="23"/>
      <c r="C17" s="23">
        <v>413</v>
      </c>
      <c r="D17" s="24"/>
      <c r="E17" s="25" t="s">
        <v>469</v>
      </c>
      <c r="F17" s="235"/>
      <c r="G17" s="44">
        <v>0</v>
      </c>
    </row>
    <row r="18" spans="1:7" ht="12.75" x14ac:dyDescent="0.2">
      <c r="A18" s="23"/>
      <c r="B18" s="23"/>
      <c r="C18" s="23">
        <v>414</v>
      </c>
      <c r="D18" s="24"/>
      <c r="E18" s="18" t="s">
        <v>63</v>
      </c>
      <c r="F18" s="235"/>
      <c r="G18" s="44">
        <v>0</v>
      </c>
    </row>
    <row r="19" spans="1:7" ht="12.75" x14ac:dyDescent="0.2">
      <c r="A19" s="19"/>
      <c r="B19" s="19">
        <v>42</v>
      </c>
      <c r="C19" s="19"/>
      <c r="D19" s="20"/>
      <c r="E19" s="21" t="s">
        <v>336</v>
      </c>
      <c r="F19" s="26">
        <v>0</v>
      </c>
      <c r="G19" s="45">
        <v>0</v>
      </c>
    </row>
    <row r="20" spans="1:7" ht="12.75" x14ac:dyDescent="0.2">
      <c r="A20" s="23"/>
      <c r="B20" s="23"/>
      <c r="C20" s="23">
        <v>421</v>
      </c>
      <c r="D20" s="24"/>
      <c r="E20" s="25" t="s">
        <v>470</v>
      </c>
      <c r="F20" s="235"/>
      <c r="G20" s="44">
        <v>0</v>
      </c>
    </row>
    <row r="21" spans="1:7" ht="12.75" x14ac:dyDescent="0.2">
      <c r="A21" s="23"/>
      <c r="B21" s="23"/>
      <c r="C21" s="23">
        <v>422</v>
      </c>
      <c r="D21" s="24"/>
      <c r="E21" s="25" t="s">
        <v>471</v>
      </c>
      <c r="F21" s="235"/>
      <c r="G21" s="44">
        <v>0</v>
      </c>
    </row>
    <row r="22" spans="1:7" ht="12.75" x14ac:dyDescent="0.2">
      <c r="A22" s="34">
        <v>5</v>
      </c>
      <c r="B22" s="35"/>
      <c r="C22" s="35"/>
      <c r="D22" s="35"/>
      <c r="E22" s="36" t="s">
        <v>337</v>
      </c>
      <c r="F22" s="37">
        <v>420825513</v>
      </c>
      <c r="G22" s="37">
        <v>57.796011103198651</v>
      </c>
    </row>
    <row r="23" spans="1:7" ht="12.75" x14ac:dyDescent="0.2">
      <c r="A23" s="19"/>
      <c r="B23" s="19">
        <v>52</v>
      </c>
      <c r="C23" s="19"/>
      <c r="D23" s="20"/>
      <c r="E23" s="21" t="s">
        <v>38</v>
      </c>
      <c r="F23" s="26">
        <v>420825513</v>
      </c>
      <c r="G23" s="45">
        <v>57.796011103198651</v>
      </c>
    </row>
    <row r="24" spans="1:7" ht="24" x14ac:dyDescent="0.2">
      <c r="A24" s="24"/>
      <c r="B24" s="23"/>
      <c r="C24" s="23">
        <v>521</v>
      </c>
      <c r="D24" s="24"/>
      <c r="E24" s="25" t="s">
        <v>338</v>
      </c>
      <c r="F24" s="235">
        <v>273407406</v>
      </c>
      <c r="G24" s="44">
        <v>37.549666036699499</v>
      </c>
    </row>
    <row r="25" spans="1:7" ht="24" x14ac:dyDescent="0.2">
      <c r="A25" s="24"/>
      <c r="B25" s="24"/>
      <c r="C25" s="23">
        <v>522</v>
      </c>
      <c r="D25" s="24"/>
      <c r="E25" s="25" t="s">
        <v>339</v>
      </c>
      <c r="F25" s="235">
        <v>21464600</v>
      </c>
      <c r="G25" s="44">
        <v>2.9479397555578286</v>
      </c>
    </row>
    <row r="26" spans="1:7" ht="24" x14ac:dyDescent="0.2">
      <c r="A26" s="24"/>
      <c r="B26" s="24"/>
      <c r="C26" s="23">
        <v>523</v>
      </c>
      <c r="D26" s="24"/>
      <c r="E26" s="25" t="s">
        <v>340</v>
      </c>
      <c r="F26" s="235">
        <v>60114926</v>
      </c>
      <c r="G26" s="44">
        <v>8.2561603876996053</v>
      </c>
    </row>
    <row r="27" spans="1:7" ht="12.75" x14ac:dyDescent="0.2">
      <c r="A27" s="24"/>
      <c r="B27" s="24"/>
      <c r="C27" s="23">
        <v>524</v>
      </c>
      <c r="D27" s="24"/>
      <c r="E27" s="25" t="s">
        <v>341</v>
      </c>
      <c r="F27" s="235"/>
      <c r="G27" s="44">
        <v>0</v>
      </c>
    </row>
    <row r="28" spans="1:7" ht="12.75" x14ac:dyDescent="0.2">
      <c r="A28" s="24"/>
      <c r="B28" s="24"/>
      <c r="C28" s="23">
        <v>525</v>
      </c>
      <c r="D28" s="24"/>
      <c r="E28" s="25" t="s">
        <v>342</v>
      </c>
      <c r="F28" s="235"/>
      <c r="G28" s="44">
        <v>0</v>
      </c>
    </row>
    <row r="29" spans="1:7" ht="12.75" x14ac:dyDescent="0.2">
      <c r="A29" s="27"/>
      <c r="B29" s="27"/>
      <c r="C29" s="28">
        <v>526</v>
      </c>
      <c r="D29" s="27"/>
      <c r="E29" s="29" t="s">
        <v>343</v>
      </c>
      <c r="F29" s="235">
        <v>65838581</v>
      </c>
      <c r="G29" s="46">
        <v>9.0422449232417232</v>
      </c>
    </row>
    <row r="30" spans="1:7" ht="12.75" x14ac:dyDescent="0.2">
      <c r="A30" s="38"/>
      <c r="B30" s="38"/>
      <c r="C30" s="38"/>
      <c r="D30" s="38"/>
      <c r="E30" s="39" t="s">
        <v>344</v>
      </c>
      <c r="F30" s="40">
        <f>+F22+F13+F9</f>
        <v>728122071</v>
      </c>
      <c r="G30" s="40">
        <f>+G22+G13+G9</f>
        <v>100</v>
      </c>
    </row>
    <row r="31" spans="1:7" s="48" customFormat="1" x14ac:dyDescent="0.25">
      <c r="A31" s="51"/>
      <c r="B31" s="51"/>
      <c r="C31" s="51"/>
      <c r="D31" s="51"/>
      <c r="E31" s="51"/>
      <c r="F31" s="51"/>
      <c r="G31" s="51"/>
    </row>
    <row r="32" spans="1:7" s="48" customFormat="1" x14ac:dyDescent="0.25">
      <c r="A32" s="51"/>
      <c r="B32" s="51"/>
      <c r="C32" s="51"/>
      <c r="D32" s="51"/>
      <c r="E32" s="51"/>
      <c r="F32" s="51"/>
      <c r="G32" s="51"/>
    </row>
    <row r="33" spans="1:7" s="48" customFormat="1" x14ac:dyDescent="0.25">
      <c r="A33" s="51"/>
      <c r="B33" s="51"/>
      <c r="C33" s="51"/>
      <c r="D33" s="51"/>
      <c r="E33" s="51"/>
      <c r="F33" s="51"/>
      <c r="G33" s="51"/>
    </row>
    <row r="34" spans="1:7" s="48" customFormat="1" x14ac:dyDescent="0.25">
      <c r="A34" s="51"/>
      <c r="B34" s="51"/>
      <c r="C34" s="51"/>
      <c r="D34" s="51"/>
      <c r="E34" s="51"/>
      <c r="F34" s="51"/>
      <c r="G34" s="51"/>
    </row>
    <row r="35" spans="1:7" s="48" customFormat="1" x14ac:dyDescent="0.25">
      <c r="A35" s="51"/>
      <c r="B35" s="51"/>
      <c r="C35" s="51"/>
      <c r="D35" s="51"/>
      <c r="E35" s="51"/>
      <c r="F35" s="51"/>
      <c r="G35" s="51"/>
    </row>
    <row r="36" spans="1:7" s="48" customFormat="1" x14ac:dyDescent="0.25">
      <c r="A36" s="51"/>
      <c r="B36" s="51"/>
      <c r="C36" s="51"/>
      <c r="D36" s="51"/>
      <c r="E36" s="51"/>
      <c r="F36" s="51"/>
      <c r="G36" s="51"/>
    </row>
    <row r="37" spans="1:7" s="48" customFormat="1" x14ac:dyDescent="0.25">
      <c r="A37" s="51"/>
      <c r="B37" s="51"/>
      <c r="C37" s="51"/>
      <c r="D37" s="51"/>
      <c r="E37" s="51"/>
      <c r="F37" s="51"/>
      <c r="G37" s="51"/>
    </row>
    <row r="38" spans="1:7" s="48" customFormat="1" x14ac:dyDescent="0.25">
      <c r="A38" s="51"/>
      <c r="B38" s="51"/>
      <c r="C38" s="51"/>
      <c r="D38" s="51"/>
      <c r="E38" s="51"/>
      <c r="F38" s="51"/>
      <c r="G38" s="51"/>
    </row>
    <row r="39" spans="1:7" s="48" customFormat="1" x14ac:dyDescent="0.25">
      <c r="A39" s="52"/>
      <c r="B39" s="52"/>
      <c r="C39" s="52"/>
      <c r="D39" s="52"/>
      <c r="E39" s="52"/>
      <c r="F39" s="52"/>
      <c r="G39" s="52"/>
    </row>
    <row r="40" spans="1:7" s="48" customFormat="1" x14ac:dyDescent="0.25">
      <c r="A40" s="52"/>
      <c r="B40" s="52"/>
      <c r="C40" s="52"/>
      <c r="D40" s="52"/>
      <c r="E40" s="52"/>
      <c r="F40" s="52"/>
      <c r="G40" s="52"/>
    </row>
    <row r="41" spans="1:7" s="48" customFormat="1" x14ac:dyDescent="0.25">
      <c r="A41" s="52"/>
      <c r="B41" s="52"/>
      <c r="C41" s="52"/>
      <c r="D41" s="52"/>
      <c r="E41" s="52"/>
      <c r="F41" s="52"/>
      <c r="G41" s="52"/>
    </row>
    <row r="42" spans="1:7" s="48" customFormat="1" x14ac:dyDescent="0.25">
      <c r="A42" s="52"/>
      <c r="B42" s="52"/>
      <c r="C42" s="52"/>
      <c r="D42" s="52"/>
      <c r="E42" s="52"/>
      <c r="F42" s="52"/>
      <c r="G42" s="52"/>
    </row>
    <row r="43" spans="1:7" s="48" customFormat="1" x14ac:dyDescent="0.25">
      <c r="A43" s="52"/>
      <c r="B43" s="52"/>
      <c r="C43" s="52"/>
      <c r="D43" s="52"/>
      <c r="E43" s="52"/>
      <c r="F43" s="52"/>
      <c r="G43" s="52"/>
    </row>
    <row r="44" spans="1:7" s="48" customFormat="1" x14ac:dyDescent="0.25">
      <c r="A44" s="52"/>
      <c r="B44" s="52"/>
      <c r="C44" s="52"/>
      <c r="D44" s="52"/>
      <c r="E44" s="52"/>
      <c r="F44" s="52"/>
      <c r="G44" s="52"/>
    </row>
    <row r="45" spans="1:7" s="48" customFormat="1" x14ac:dyDescent="0.25">
      <c r="A45" s="52"/>
      <c r="B45" s="52"/>
      <c r="C45" s="52"/>
      <c r="D45" s="52"/>
      <c r="E45" s="52"/>
      <c r="F45" s="52"/>
      <c r="G45" s="52"/>
    </row>
    <row r="46" spans="1:7" s="48" customFormat="1" x14ac:dyDescent="0.25">
      <c r="A46" s="52"/>
      <c r="B46" s="52"/>
      <c r="C46" s="52"/>
      <c r="D46" s="52"/>
      <c r="E46" s="52"/>
      <c r="F46" s="52"/>
      <c r="G46" s="52"/>
    </row>
    <row r="47" spans="1:7" s="48" customFormat="1" x14ac:dyDescent="0.25">
      <c r="A47" s="52"/>
      <c r="B47" s="52"/>
      <c r="C47" s="52"/>
      <c r="D47" s="52"/>
      <c r="E47" s="52"/>
      <c r="F47" s="52"/>
      <c r="G47" s="52"/>
    </row>
    <row r="48" spans="1:7" s="48" customFormat="1" x14ac:dyDescent="0.25">
      <c r="A48" s="52"/>
      <c r="B48" s="52"/>
      <c r="C48" s="52"/>
      <c r="D48" s="52"/>
      <c r="E48" s="52"/>
      <c r="F48" s="52"/>
      <c r="G48" s="52"/>
    </row>
    <row r="49" spans="1:7" s="48" customFormat="1" x14ac:dyDescent="0.25">
      <c r="A49" s="52"/>
      <c r="B49" s="52"/>
      <c r="C49" s="52"/>
      <c r="D49" s="52"/>
      <c r="E49" s="52"/>
      <c r="F49" s="52"/>
      <c r="G49" s="52"/>
    </row>
    <row r="50" spans="1:7" s="48" customFormat="1" x14ac:dyDescent="0.25">
      <c r="A50" s="52"/>
      <c r="B50" s="52"/>
      <c r="C50" s="52"/>
      <c r="D50" s="52"/>
      <c r="E50" s="52"/>
      <c r="F50" s="52"/>
      <c r="G50" s="52"/>
    </row>
    <row r="51" spans="1:7" s="48" customFormat="1" x14ac:dyDescent="0.25">
      <c r="A51" s="52"/>
      <c r="B51" s="52"/>
      <c r="C51" s="52"/>
      <c r="D51" s="52"/>
      <c r="E51" s="52"/>
      <c r="F51" s="52"/>
      <c r="G51" s="52"/>
    </row>
    <row r="52" spans="1:7" s="48" customFormat="1" x14ac:dyDescent="0.25">
      <c r="A52" s="52"/>
      <c r="B52" s="52"/>
      <c r="C52" s="52"/>
      <c r="D52" s="52"/>
      <c r="E52" s="52"/>
      <c r="F52" s="52"/>
      <c r="G52" s="52"/>
    </row>
    <row r="53" spans="1:7" s="48" customFormat="1" x14ac:dyDescent="0.25">
      <c r="A53" s="52"/>
      <c r="B53" s="52"/>
      <c r="C53" s="52"/>
      <c r="D53" s="52"/>
      <c r="E53" s="52"/>
      <c r="F53" s="52"/>
      <c r="G53" s="52"/>
    </row>
    <row r="54" spans="1:7" s="48" customFormat="1" x14ac:dyDescent="0.25">
      <c r="A54" s="52"/>
      <c r="B54" s="52"/>
      <c r="C54" s="52"/>
      <c r="D54" s="52"/>
      <c r="E54" s="52"/>
      <c r="F54" s="52"/>
      <c r="G54" s="52"/>
    </row>
    <row r="55" spans="1:7" s="48" customFormat="1" x14ac:dyDescent="0.25">
      <c r="A55" s="52"/>
      <c r="B55" s="52"/>
      <c r="C55" s="52"/>
      <c r="D55" s="52"/>
      <c r="E55" s="52"/>
      <c r="F55" s="52"/>
      <c r="G55" s="52"/>
    </row>
    <row r="56" spans="1:7" s="48" customFormat="1" x14ac:dyDescent="0.25">
      <c r="A56" s="52"/>
      <c r="B56" s="52"/>
      <c r="C56" s="52"/>
      <c r="D56" s="52"/>
      <c r="E56" s="52"/>
      <c r="F56" s="52"/>
      <c r="G56" s="52"/>
    </row>
    <row r="57" spans="1:7" s="48" customFormat="1" x14ac:dyDescent="0.25">
      <c r="A57" s="52"/>
      <c r="B57" s="52"/>
      <c r="C57" s="52"/>
      <c r="D57" s="52"/>
      <c r="E57" s="52"/>
      <c r="F57" s="52"/>
      <c r="G57" s="52"/>
    </row>
    <row r="58" spans="1:7" s="48" customFormat="1" x14ac:dyDescent="0.25">
      <c r="A58" s="52"/>
      <c r="B58" s="52"/>
      <c r="C58" s="52"/>
      <c r="D58" s="52"/>
      <c r="E58" s="52"/>
      <c r="F58" s="52"/>
      <c r="G58" s="52"/>
    </row>
    <row r="59" spans="1:7" s="48" customFormat="1" x14ac:dyDescent="0.25">
      <c r="A59" s="52"/>
      <c r="B59" s="52"/>
      <c r="C59" s="52"/>
      <c r="D59" s="52"/>
      <c r="E59" s="52"/>
      <c r="F59" s="52"/>
      <c r="G59" s="52"/>
    </row>
    <row r="60" spans="1:7" s="48" customFormat="1" x14ac:dyDescent="0.25">
      <c r="A60" s="52"/>
      <c r="B60" s="52"/>
      <c r="C60" s="52"/>
      <c r="D60" s="52"/>
      <c r="E60" s="52"/>
      <c r="F60" s="52"/>
      <c r="G60" s="52"/>
    </row>
    <row r="61" spans="1:7" s="48" customFormat="1" x14ac:dyDescent="0.25">
      <c r="A61" s="52"/>
      <c r="B61" s="52"/>
      <c r="C61" s="52"/>
      <c r="D61" s="52"/>
      <c r="E61" s="52"/>
      <c r="F61" s="52"/>
      <c r="G61" s="52"/>
    </row>
    <row r="62" spans="1:7" s="48" customFormat="1" x14ac:dyDescent="0.25">
      <c r="A62" s="52"/>
      <c r="B62" s="52"/>
      <c r="C62" s="52"/>
      <c r="D62" s="52"/>
      <c r="E62" s="52"/>
      <c r="F62" s="52"/>
      <c r="G62" s="52"/>
    </row>
    <row r="63" spans="1:7" s="48" customFormat="1" x14ac:dyDescent="0.25">
      <c r="A63" s="52"/>
      <c r="B63" s="52"/>
      <c r="C63" s="52"/>
      <c r="D63" s="52"/>
      <c r="E63" s="52"/>
      <c r="F63" s="52"/>
      <c r="G63" s="52"/>
    </row>
    <row r="64" spans="1:7" s="48" customFormat="1" x14ac:dyDescent="0.25">
      <c r="A64" s="52"/>
      <c r="B64" s="52"/>
      <c r="C64" s="52"/>
      <c r="D64" s="52"/>
      <c r="E64" s="52"/>
      <c r="F64" s="52"/>
      <c r="G64" s="52"/>
    </row>
    <row r="65" spans="1:7" s="48" customFormat="1" x14ac:dyDescent="0.25">
      <c r="A65" s="52"/>
      <c r="B65" s="52"/>
      <c r="C65" s="52"/>
      <c r="D65" s="52"/>
      <c r="E65" s="52"/>
      <c r="F65" s="52"/>
      <c r="G65" s="52"/>
    </row>
    <row r="66" spans="1:7" s="48" customFormat="1" x14ac:dyDescent="0.25">
      <c r="A66" s="52"/>
      <c r="B66" s="52"/>
      <c r="C66" s="52"/>
      <c r="D66" s="52"/>
      <c r="E66" s="52"/>
      <c r="F66" s="52"/>
      <c r="G66" s="52"/>
    </row>
    <row r="67" spans="1:7" s="48" customFormat="1" x14ac:dyDescent="0.25">
      <c r="A67" s="52"/>
      <c r="B67" s="52"/>
      <c r="C67" s="52"/>
      <c r="D67" s="52"/>
      <c r="E67" s="52"/>
      <c r="F67" s="52"/>
      <c r="G67" s="52"/>
    </row>
    <row r="68" spans="1:7" s="48" customFormat="1" x14ac:dyDescent="0.25">
      <c r="A68" s="52"/>
      <c r="B68" s="52"/>
      <c r="C68" s="52"/>
      <c r="D68" s="52"/>
      <c r="E68" s="52"/>
      <c r="F68" s="52"/>
      <c r="G68" s="52"/>
    </row>
    <row r="69" spans="1:7" s="48" customFormat="1" x14ac:dyDescent="0.25">
      <c r="A69" s="52"/>
      <c r="B69" s="52"/>
      <c r="C69" s="52"/>
      <c r="D69" s="52"/>
      <c r="E69" s="52"/>
      <c r="F69" s="52"/>
      <c r="G69" s="52"/>
    </row>
    <row r="70" spans="1:7" s="48" customFormat="1" x14ac:dyDescent="0.25">
      <c r="A70" s="52"/>
      <c r="B70" s="52"/>
      <c r="C70" s="52"/>
      <c r="D70" s="52"/>
      <c r="E70" s="52"/>
      <c r="F70" s="52"/>
      <c r="G70" s="52"/>
    </row>
    <row r="71" spans="1:7" s="48" customFormat="1" x14ac:dyDescent="0.25">
      <c r="A71" s="52"/>
      <c r="B71" s="52"/>
      <c r="C71" s="52"/>
      <c r="D71" s="52"/>
      <c r="E71" s="52"/>
      <c r="F71" s="52"/>
      <c r="G71" s="52"/>
    </row>
    <row r="72" spans="1:7" s="48" customFormat="1" x14ac:dyDescent="0.25">
      <c r="A72" s="52"/>
      <c r="B72" s="52"/>
      <c r="C72" s="52"/>
      <c r="D72" s="52"/>
      <c r="E72" s="52"/>
      <c r="F72" s="52"/>
      <c r="G72" s="52"/>
    </row>
    <row r="73" spans="1:7" s="48" customFormat="1" x14ac:dyDescent="0.25">
      <c r="A73" s="52"/>
      <c r="B73" s="52"/>
      <c r="C73" s="52"/>
      <c r="D73" s="52"/>
      <c r="E73" s="52"/>
      <c r="F73" s="52"/>
      <c r="G73" s="52"/>
    </row>
    <row r="74" spans="1:7" s="48" customFormat="1" x14ac:dyDescent="0.25">
      <c r="A74" s="52"/>
      <c r="B74" s="52"/>
      <c r="C74" s="52"/>
      <c r="D74" s="52"/>
      <c r="E74" s="52"/>
      <c r="F74" s="52"/>
      <c r="G74" s="52"/>
    </row>
    <row r="75" spans="1:7" s="48" customFormat="1" x14ac:dyDescent="0.25">
      <c r="A75" s="52"/>
      <c r="B75" s="52"/>
      <c r="C75" s="52"/>
      <c r="D75" s="52"/>
      <c r="E75" s="52"/>
      <c r="F75" s="52"/>
      <c r="G75" s="52"/>
    </row>
    <row r="76" spans="1:7" s="48" customFormat="1" x14ac:dyDescent="0.25">
      <c r="A76" s="52"/>
      <c r="B76" s="52"/>
      <c r="C76" s="52"/>
      <c r="D76" s="52"/>
      <c r="E76" s="52"/>
      <c r="F76" s="52"/>
      <c r="G76" s="52"/>
    </row>
    <row r="77" spans="1:7" s="48" customFormat="1" x14ac:dyDescent="0.25">
      <c r="A77" s="52"/>
      <c r="B77" s="52"/>
      <c r="C77" s="52"/>
      <c r="D77" s="52"/>
      <c r="E77" s="52"/>
      <c r="F77" s="52"/>
      <c r="G77" s="52"/>
    </row>
    <row r="78" spans="1:7" s="48" customFormat="1" x14ac:dyDescent="0.25">
      <c r="A78" s="52"/>
      <c r="B78" s="52"/>
      <c r="C78" s="52"/>
      <c r="D78" s="52"/>
      <c r="E78" s="52"/>
      <c r="F78" s="52"/>
      <c r="G78" s="52"/>
    </row>
    <row r="79" spans="1:7" s="48" customFormat="1" x14ac:dyDescent="0.25">
      <c r="A79" s="52"/>
      <c r="B79" s="52"/>
      <c r="C79" s="52"/>
      <c r="D79" s="52"/>
      <c r="E79" s="52"/>
      <c r="F79" s="52"/>
      <c r="G79" s="52"/>
    </row>
    <row r="80" spans="1:7" s="48" customFormat="1" x14ac:dyDescent="0.25">
      <c r="A80" s="52"/>
      <c r="B80" s="52"/>
      <c r="C80" s="52"/>
      <c r="D80" s="52"/>
      <c r="E80" s="52"/>
      <c r="F80" s="52"/>
      <c r="G80" s="52"/>
    </row>
    <row r="81" spans="1:7" s="48" customFormat="1" x14ac:dyDescent="0.25">
      <c r="A81" s="52"/>
      <c r="B81" s="52"/>
      <c r="C81" s="52"/>
      <c r="D81" s="52"/>
      <c r="E81" s="52"/>
      <c r="F81" s="52"/>
      <c r="G81" s="52"/>
    </row>
    <row r="82" spans="1:7" s="48" customFormat="1" x14ac:dyDescent="0.25">
      <c r="A82" s="52"/>
      <c r="B82" s="52"/>
      <c r="C82" s="52"/>
      <c r="D82" s="52"/>
      <c r="E82" s="52"/>
      <c r="F82" s="52"/>
      <c r="G82" s="52"/>
    </row>
    <row r="83" spans="1:7" s="48" customFormat="1" x14ac:dyDescent="0.25">
      <c r="A83" s="52"/>
      <c r="B83" s="52"/>
      <c r="C83" s="52"/>
      <c r="D83" s="52"/>
      <c r="E83" s="52"/>
      <c r="F83" s="52"/>
      <c r="G83" s="52"/>
    </row>
    <row r="84" spans="1:7" s="48" customFormat="1" x14ac:dyDescent="0.25">
      <c r="A84" s="52"/>
      <c r="B84" s="52"/>
      <c r="C84" s="52"/>
      <c r="D84" s="52"/>
      <c r="E84" s="52"/>
      <c r="F84" s="52"/>
      <c r="G84" s="52"/>
    </row>
    <row r="85" spans="1:7" s="48" customFormat="1" x14ac:dyDescent="0.25">
      <c r="A85" s="52"/>
      <c r="B85" s="52"/>
      <c r="C85" s="52"/>
      <c r="D85" s="52"/>
      <c r="E85" s="52"/>
      <c r="F85" s="52"/>
      <c r="G85" s="52"/>
    </row>
    <row r="86" spans="1:7" s="48" customFormat="1" x14ac:dyDescent="0.25">
      <c r="A86" s="52"/>
      <c r="B86" s="52"/>
      <c r="C86" s="52"/>
      <c r="D86" s="52"/>
      <c r="E86" s="52"/>
      <c r="F86" s="52"/>
      <c r="G86" s="52"/>
    </row>
    <row r="87" spans="1:7" s="48" customFormat="1" x14ac:dyDescent="0.25">
      <c r="A87" s="52"/>
      <c r="B87" s="52"/>
      <c r="C87" s="52"/>
      <c r="D87" s="52"/>
      <c r="E87" s="52"/>
      <c r="F87" s="52"/>
      <c r="G87" s="52"/>
    </row>
    <row r="88" spans="1:7" s="48" customFormat="1" x14ac:dyDescent="0.25">
      <c r="A88" s="52"/>
      <c r="B88" s="52"/>
      <c r="C88" s="52"/>
      <c r="D88" s="52"/>
      <c r="E88" s="52"/>
      <c r="F88" s="52"/>
      <c r="G88" s="52"/>
    </row>
    <row r="89" spans="1:7" s="48" customFormat="1" x14ac:dyDescent="0.25">
      <c r="A89" s="52"/>
      <c r="B89" s="52"/>
      <c r="C89" s="52"/>
      <c r="D89" s="52"/>
      <c r="E89" s="52"/>
      <c r="F89" s="52"/>
      <c r="G89" s="52"/>
    </row>
    <row r="90" spans="1:7" s="48" customFormat="1" x14ac:dyDescent="0.25">
      <c r="A90" s="52"/>
      <c r="B90" s="52"/>
      <c r="C90" s="52"/>
      <c r="D90" s="52"/>
      <c r="E90" s="52"/>
      <c r="F90" s="52"/>
      <c r="G90" s="52"/>
    </row>
    <row r="91" spans="1:7" s="48" customFormat="1" x14ac:dyDescent="0.25">
      <c r="A91" s="52"/>
      <c r="B91" s="52"/>
      <c r="C91" s="52"/>
      <c r="D91" s="52"/>
      <c r="E91" s="52"/>
      <c r="F91" s="52"/>
      <c r="G91" s="52"/>
    </row>
    <row r="92" spans="1:7" s="48" customFormat="1" x14ac:dyDescent="0.25">
      <c r="A92" s="52"/>
      <c r="B92" s="52"/>
      <c r="C92" s="52"/>
      <c r="D92" s="52"/>
      <c r="E92" s="52"/>
      <c r="F92" s="52"/>
      <c r="G92" s="52"/>
    </row>
    <row r="93" spans="1:7" s="48" customFormat="1" x14ac:dyDescent="0.25">
      <c r="A93" s="52"/>
      <c r="B93" s="52"/>
      <c r="C93" s="52"/>
      <c r="D93" s="52"/>
      <c r="E93" s="52"/>
      <c r="F93" s="52"/>
      <c r="G93" s="52"/>
    </row>
    <row r="94" spans="1:7" s="48" customFormat="1" x14ac:dyDescent="0.25">
      <c r="A94" s="52"/>
      <c r="B94" s="52"/>
      <c r="C94" s="52"/>
      <c r="D94" s="52"/>
      <c r="E94" s="52"/>
      <c r="F94" s="52"/>
      <c r="G94" s="52"/>
    </row>
    <row r="95" spans="1:7" s="48" customFormat="1" x14ac:dyDescent="0.25">
      <c r="A95" s="52"/>
      <c r="B95" s="52"/>
      <c r="C95" s="52"/>
      <c r="D95" s="52"/>
      <c r="E95" s="52"/>
      <c r="F95" s="52"/>
      <c r="G95" s="52"/>
    </row>
    <row r="96" spans="1:7" s="48" customFormat="1" x14ac:dyDescent="0.25">
      <c r="A96" s="52"/>
      <c r="B96" s="52"/>
      <c r="C96" s="52"/>
      <c r="D96" s="52"/>
      <c r="E96" s="52"/>
      <c r="F96" s="52"/>
      <c r="G96" s="52"/>
    </row>
    <row r="97" spans="1:7" s="48" customFormat="1" x14ac:dyDescent="0.25">
      <c r="A97" s="52"/>
      <c r="B97" s="52"/>
      <c r="C97" s="52"/>
      <c r="D97" s="52"/>
      <c r="E97" s="52"/>
      <c r="F97" s="52"/>
      <c r="G97" s="52"/>
    </row>
    <row r="98" spans="1:7" s="48" customFormat="1" x14ac:dyDescent="0.25">
      <c r="A98" s="52"/>
      <c r="B98" s="52"/>
      <c r="C98" s="52"/>
      <c r="D98" s="52"/>
      <c r="E98" s="52"/>
      <c r="F98" s="52"/>
      <c r="G98" s="52"/>
    </row>
    <row r="99" spans="1:7" s="48" customFormat="1" x14ac:dyDescent="0.25">
      <c r="A99" s="52"/>
      <c r="B99" s="52"/>
      <c r="C99" s="52"/>
      <c r="D99" s="52"/>
      <c r="E99" s="52"/>
      <c r="F99" s="52"/>
      <c r="G99" s="52"/>
    </row>
    <row r="100" spans="1:7" s="48" customFormat="1" x14ac:dyDescent="0.25">
      <c r="A100" s="52"/>
      <c r="B100" s="52"/>
      <c r="C100" s="52"/>
      <c r="D100" s="52"/>
      <c r="E100" s="52"/>
      <c r="F100" s="52"/>
      <c r="G100" s="52"/>
    </row>
    <row r="101" spans="1:7" s="48" customFormat="1" x14ac:dyDescent="0.25">
      <c r="A101" s="52"/>
      <c r="B101" s="52"/>
      <c r="C101" s="52"/>
      <c r="D101" s="52"/>
      <c r="E101" s="52"/>
      <c r="F101" s="52"/>
      <c r="G101" s="52"/>
    </row>
    <row r="102" spans="1:7" s="48" customFormat="1" x14ac:dyDescent="0.25">
      <c r="A102" s="52"/>
      <c r="B102" s="52"/>
      <c r="C102" s="52"/>
      <c r="D102" s="52"/>
      <c r="E102" s="52"/>
      <c r="F102" s="52"/>
      <c r="G102" s="52"/>
    </row>
    <row r="103" spans="1:7" s="48" customFormat="1" x14ac:dyDescent="0.25">
      <c r="A103" s="52"/>
      <c r="B103" s="52"/>
      <c r="C103" s="52"/>
      <c r="D103" s="52"/>
      <c r="E103" s="52"/>
      <c r="F103" s="52"/>
      <c r="G103" s="52"/>
    </row>
    <row r="104" spans="1:7" s="48" customFormat="1" x14ac:dyDescent="0.25">
      <c r="A104" s="52"/>
      <c r="B104" s="52"/>
      <c r="C104" s="52"/>
      <c r="D104" s="52"/>
      <c r="E104" s="52"/>
      <c r="F104" s="52"/>
      <c r="G104" s="52"/>
    </row>
    <row r="105" spans="1:7" s="48" customFormat="1" x14ac:dyDescent="0.25">
      <c r="A105" s="52"/>
      <c r="B105" s="52"/>
      <c r="C105" s="52"/>
      <c r="D105" s="52"/>
      <c r="E105" s="52"/>
      <c r="F105" s="52"/>
      <c r="G105" s="52"/>
    </row>
    <row r="106" spans="1:7" s="48" customFormat="1" x14ac:dyDescent="0.25">
      <c r="A106" s="52"/>
      <c r="B106" s="52"/>
      <c r="C106" s="52"/>
      <c r="D106" s="52"/>
      <c r="E106" s="52"/>
      <c r="F106" s="52"/>
      <c r="G106" s="52"/>
    </row>
    <row r="107" spans="1:7" s="48" customFormat="1" x14ac:dyDescent="0.25">
      <c r="A107" s="52"/>
      <c r="B107" s="52"/>
      <c r="C107" s="52"/>
      <c r="D107" s="52"/>
      <c r="E107" s="52"/>
      <c r="F107" s="52"/>
      <c r="G107" s="52"/>
    </row>
    <row r="108" spans="1:7" s="48" customFormat="1" x14ac:dyDescent="0.25">
      <c r="A108" s="52"/>
      <c r="B108" s="52"/>
      <c r="C108" s="52"/>
      <c r="D108" s="52"/>
      <c r="E108" s="52"/>
      <c r="F108" s="52"/>
      <c r="G108" s="52"/>
    </row>
    <row r="109" spans="1:7" s="48" customFormat="1" x14ac:dyDescent="0.25">
      <c r="A109" s="52"/>
      <c r="B109" s="52"/>
      <c r="C109" s="52"/>
      <c r="D109" s="52"/>
      <c r="E109" s="52"/>
      <c r="F109" s="52"/>
      <c r="G109" s="52"/>
    </row>
    <row r="110" spans="1:7" s="48" customFormat="1" x14ac:dyDescent="0.25">
      <c r="A110" s="52"/>
      <c r="B110" s="52"/>
      <c r="C110" s="52"/>
      <c r="D110" s="52"/>
      <c r="E110" s="52"/>
      <c r="F110" s="52"/>
      <c r="G110" s="52"/>
    </row>
    <row r="111" spans="1:7" s="48" customFormat="1" x14ac:dyDescent="0.25">
      <c r="A111" s="52"/>
      <c r="B111" s="52"/>
      <c r="C111" s="52"/>
      <c r="D111" s="52"/>
      <c r="E111" s="52"/>
      <c r="F111" s="52"/>
      <c r="G111" s="52"/>
    </row>
    <row r="112" spans="1:7" s="48" customFormat="1" x14ac:dyDescent="0.25">
      <c r="A112" s="52"/>
      <c r="B112" s="52"/>
      <c r="C112" s="52"/>
      <c r="D112" s="52"/>
      <c r="E112" s="52"/>
      <c r="F112" s="52"/>
      <c r="G112" s="52"/>
    </row>
    <row r="113" spans="1:7" s="48" customFormat="1" x14ac:dyDescent="0.25">
      <c r="A113" s="52"/>
      <c r="B113" s="52"/>
      <c r="C113" s="52"/>
      <c r="D113" s="52"/>
      <c r="E113" s="52"/>
      <c r="F113" s="52"/>
      <c r="G113" s="52"/>
    </row>
    <row r="114" spans="1:7" s="48" customFormat="1" x14ac:dyDescent="0.25">
      <c r="A114" s="52"/>
      <c r="B114" s="52"/>
      <c r="C114" s="52"/>
      <c r="D114" s="52"/>
      <c r="E114" s="52"/>
      <c r="F114" s="52"/>
      <c r="G114" s="52"/>
    </row>
    <row r="115" spans="1:7" s="48" customFormat="1" x14ac:dyDescent="0.25">
      <c r="A115" s="52"/>
      <c r="B115" s="52"/>
      <c r="C115" s="52"/>
      <c r="D115" s="52"/>
      <c r="E115" s="52"/>
      <c r="F115" s="52"/>
      <c r="G115" s="52"/>
    </row>
    <row r="116" spans="1:7" s="48" customFormat="1" x14ac:dyDescent="0.25">
      <c r="A116" s="52"/>
      <c r="B116" s="52"/>
      <c r="C116" s="52"/>
      <c r="D116" s="52"/>
      <c r="E116" s="52"/>
      <c r="F116" s="52"/>
      <c r="G116" s="52"/>
    </row>
    <row r="117" spans="1:7" s="48" customFormat="1" x14ac:dyDescent="0.25">
      <c r="A117" s="52"/>
      <c r="B117" s="52"/>
      <c r="C117" s="52"/>
      <c r="D117" s="52"/>
      <c r="E117" s="52"/>
      <c r="F117" s="52"/>
      <c r="G117" s="52"/>
    </row>
    <row r="118" spans="1:7" s="48" customFormat="1" x14ac:dyDescent="0.25">
      <c r="A118" s="52"/>
      <c r="B118" s="52"/>
      <c r="C118" s="52"/>
      <c r="D118" s="52"/>
      <c r="E118" s="52"/>
      <c r="F118" s="52"/>
      <c r="G118" s="52"/>
    </row>
    <row r="119" spans="1:7" s="48" customFormat="1" x14ac:dyDescent="0.25">
      <c r="A119" s="52"/>
      <c r="B119" s="52"/>
      <c r="C119" s="52"/>
      <c r="D119" s="52"/>
      <c r="E119" s="52"/>
      <c r="F119" s="52"/>
      <c r="G119" s="52"/>
    </row>
    <row r="120" spans="1:7" s="48" customFormat="1" x14ac:dyDescent="0.25">
      <c r="A120" s="52"/>
      <c r="B120" s="52"/>
      <c r="C120" s="52"/>
      <c r="D120" s="52"/>
      <c r="E120" s="52"/>
      <c r="F120" s="52"/>
      <c r="G120" s="52"/>
    </row>
    <row r="121" spans="1:7" s="48" customFormat="1" x14ac:dyDescent="0.25">
      <c r="A121" s="52"/>
      <c r="B121" s="52"/>
      <c r="C121" s="52"/>
      <c r="D121" s="52"/>
      <c r="E121" s="52"/>
      <c r="F121" s="52"/>
      <c r="G121" s="52"/>
    </row>
    <row r="122" spans="1:7" s="48" customFormat="1" x14ac:dyDescent="0.25">
      <c r="A122" s="52"/>
      <c r="B122" s="52"/>
      <c r="C122" s="52"/>
      <c r="D122" s="52"/>
      <c r="E122" s="52"/>
      <c r="F122" s="52"/>
      <c r="G122" s="52"/>
    </row>
    <row r="123" spans="1:7" s="48" customFormat="1" x14ac:dyDescent="0.25">
      <c r="A123" s="52"/>
      <c r="B123" s="52"/>
      <c r="C123" s="52"/>
      <c r="D123" s="52"/>
      <c r="E123" s="52"/>
      <c r="F123" s="52"/>
      <c r="G123" s="52"/>
    </row>
    <row r="124" spans="1:7" s="48" customFormat="1" x14ac:dyDescent="0.25">
      <c r="A124" s="52"/>
      <c r="B124" s="52"/>
      <c r="C124" s="52"/>
      <c r="D124" s="52"/>
      <c r="E124" s="52"/>
      <c r="F124" s="52"/>
      <c r="G124" s="52"/>
    </row>
    <row r="125" spans="1:7" s="48" customFormat="1" x14ac:dyDescent="0.25">
      <c r="A125" s="52"/>
      <c r="B125" s="52"/>
      <c r="C125" s="52"/>
      <c r="D125" s="52"/>
      <c r="E125" s="52"/>
      <c r="F125" s="52"/>
      <c r="G125" s="52"/>
    </row>
    <row r="126" spans="1:7" s="48" customFormat="1" x14ac:dyDescent="0.25">
      <c r="A126" s="52"/>
      <c r="B126" s="52"/>
      <c r="C126" s="52"/>
      <c r="D126" s="52"/>
      <c r="E126" s="52"/>
      <c r="F126" s="52"/>
      <c r="G126" s="52"/>
    </row>
    <row r="127" spans="1:7" s="48" customFormat="1" x14ac:dyDescent="0.25">
      <c r="A127" s="52"/>
      <c r="B127" s="52"/>
      <c r="C127" s="52"/>
      <c r="D127" s="52"/>
      <c r="E127" s="52"/>
      <c r="F127" s="52"/>
      <c r="G127" s="52"/>
    </row>
    <row r="128" spans="1:7" s="48" customFormat="1" x14ac:dyDescent="0.25">
      <c r="A128" s="52"/>
      <c r="B128" s="52"/>
      <c r="C128" s="52"/>
      <c r="D128" s="52"/>
      <c r="E128" s="52"/>
      <c r="F128" s="52"/>
      <c r="G128" s="52"/>
    </row>
    <row r="129" spans="1:7" s="48" customFormat="1" x14ac:dyDescent="0.25">
      <c r="A129" s="52"/>
      <c r="B129" s="52"/>
      <c r="C129" s="52"/>
      <c r="D129" s="52"/>
      <c r="E129" s="52"/>
      <c r="F129" s="52"/>
      <c r="G129" s="52"/>
    </row>
    <row r="130" spans="1:7" s="48" customFormat="1" x14ac:dyDescent="0.25">
      <c r="A130" s="52"/>
      <c r="B130" s="52"/>
      <c r="C130" s="52"/>
      <c r="D130" s="52"/>
      <c r="E130" s="52"/>
      <c r="F130" s="52"/>
      <c r="G130" s="52"/>
    </row>
    <row r="131" spans="1:7" s="48" customFormat="1" x14ac:dyDescent="0.25">
      <c r="A131" s="52"/>
      <c r="B131" s="52"/>
      <c r="C131" s="52"/>
      <c r="D131" s="52"/>
      <c r="E131" s="52"/>
      <c r="F131" s="52"/>
      <c r="G131" s="52"/>
    </row>
    <row r="132" spans="1:7" s="48" customFormat="1" x14ac:dyDescent="0.25">
      <c r="A132" s="52"/>
      <c r="B132" s="52"/>
      <c r="C132" s="52"/>
      <c r="D132" s="52"/>
      <c r="E132" s="52"/>
      <c r="F132" s="52"/>
      <c r="G132" s="52"/>
    </row>
    <row r="133" spans="1:7" s="48" customFormat="1" x14ac:dyDescent="0.25">
      <c r="A133" s="52"/>
      <c r="B133" s="52"/>
      <c r="C133" s="52"/>
      <c r="D133" s="52"/>
      <c r="E133" s="52"/>
      <c r="F133" s="52"/>
      <c r="G133" s="52"/>
    </row>
    <row r="134" spans="1:7" s="48" customFormat="1" x14ac:dyDescent="0.25">
      <c r="A134" s="52"/>
      <c r="B134" s="52"/>
      <c r="C134" s="52"/>
      <c r="D134" s="52"/>
      <c r="E134" s="52"/>
      <c r="F134" s="52"/>
      <c r="G134" s="52"/>
    </row>
    <row r="135" spans="1:7" s="48" customFormat="1" x14ac:dyDescent="0.25">
      <c r="A135" s="52"/>
      <c r="B135" s="52"/>
      <c r="C135" s="52"/>
      <c r="D135" s="52"/>
      <c r="E135" s="52"/>
      <c r="F135" s="52"/>
      <c r="G135" s="52"/>
    </row>
    <row r="136" spans="1:7" s="48" customFormat="1" x14ac:dyDescent="0.25">
      <c r="A136" s="52"/>
      <c r="B136" s="52"/>
      <c r="C136" s="52"/>
      <c r="D136" s="52"/>
      <c r="E136" s="52"/>
      <c r="F136" s="52"/>
      <c r="G136" s="52"/>
    </row>
    <row r="137" spans="1:7" s="48" customFormat="1" x14ac:dyDescent="0.25">
      <c r="A137" s="52"/>
      <c r="B137" s="52"/>
      <c r="C137" s="52"/>
      <c r="D137" s="52"/>
      <c r="E137" s="52"/>
      <c r="F137" s="52"/>
      <c r="G137" s="52"/>
    </row>
    <row r="138" spans="1:7" s="48" customFormat="1" x14ac:dyDescent="0.25">
      <c r="A138" s="52"/>
      <c r="B138" s="52"/>
      <c r="C138" s="52"/>
      <c r="D138" s="52"/>
      <c r="E138" s="52"/>
      <c r="F138" s="52"/>
      <c r="G138" s="52"/>
    </row>
    <row r="139" spans="1:7" s="48" customFormat="1" x14ac:dyDescent="0.25">
      <c r="A139" s="52"/>
      <c r="B139" s="52"/>
      <c r="C139" s="52"/>
      <c r="D139" s="52"/>
      <c r="E139" s="52"/>
      <c r="F139" s="52"/>
      <c r="G139" s="52"/>
    </row>
    <row r="140" spans="1:7" s="48" customFormat="1" x14ac:dyDescent="0.25">
      <c r="A140" s="52"/>
      <c r="B140" s="52"/>
      <c r="C140" s="52"/>
      <c r="D140" s="52"/>
      <c r="E140" s="52"/>
      <c r="F140" s="52"/>
      <c r="G140" s="52"/>
    </row>
    <row r="141" spans="1:7" s="48" customFormat="1" x14ac:dyDescent="0.25">
      <c r="A141" s="52"/>
      <c r="B141" s="52"/>
      <c r="C141" s="52"/>
      <c r="D141" s="52"/>
      <c r="E141" s="52"/>
      <c r="F141" s="52"/>
      <c r="G141" s="52"/>
    </row>
    <row r="142" spans="1:7" s="48" customFormat="1" x14ac:dyDescent="0.25">
      <c r="A142" s="52"/>
      <c r="B142" s="52"/>
      <c r="C142" s="52"/>
      <c r="D142" s="52"/>
      <c r="E142" s="52"/>
      <c r="F142" s="52"/>
      <c r="G142" s="52"/>
    </row>
    <row r="143" spans="1:7" s="48" customFormat="1" x14ac:dyDescent="0.25">
      <c r="A143" s="52"/>
      <c r="B143" s="52"/>
      <c r="C143" s="52"/>
      <c r="D143" s="52"/>
      <c r="E143" s="52"/>
      <c r="F143" s="52"/>
      <c r="G143" s="52"/>
    </row>
    <row r="144" spans="1:7" s="48" customFormat="1" x14ac:dyDescent="0.25">
      <c r="A144" s="52"/>
      <c r="B144" s="52"/>
      <c r="C144" s="52"/>
      <c r="D144" s="52"/>
      <c r="E144" s="52"/>
      <c r="F144" s="52"/>
      <c r="G144" s="52"/>
    </row>
    <row r="145" spans="1:7" s="48" customFormat="1" x14ac:dyDescent="0.25">
      <c r="A145" s="52"/>
      <c r="B145" s="52"/>
      <c r="C145" s="52"/>
      <c r="D145" s="52"/>
      <c r="E145" s="52"/>
      <c r="F145" s="52"/>
      <c r="G145" s="52"/>
    </row>
    <row r="146" spans="1:7" s="48" customFormat="1" x14ac:dyDescent="0.25">
      <c r="A146" s="52"/>
      <c r="B146" s="52"/>
      <c r="C146" s="52"/>
      <c r="D146" s="52"/>
      <c r="E146" s="52"/>
      <c r="F146" s="52"/>
      <c r="G146" s="52"/>
    </row>
    <row r="147" spans="1:7" s="48" customFormat="1" x14ac:dyDescent="0.25">
      <c r="A147" s="52"/>
      <c r="B147" s="52"/>
      <c r="C147" s="52"/>
      <c r="D147" s="52"/>
      <c r="E147" s="52"/>
      <c r="F147" s="52"/>
      <c r="G147" s="52"/>
    </row>
    <row r="148" spans="1:7" s="48" customFormat="1" x14ac:dyDescent="0.25">
      <c r="A148" s="52"/>
      <c r="B148" s="52"/>
      <c r="C148" s="52"/>
      <c r="D148" s="52"/>
      <c r="E148" s="52"/>
      <c r="F148" s="52"/>
      <c r="G148" s="52"/>
    </row>
    <row r="149" spans="1:7" s="48" customFormat="1" x14ac:dyDescent="0.25">
      <c r="A149" s="52"/>
      <c r="B149" s="52"/>
      <c r="C149" s="52"/>
      <c r="D149" s="52"/>
      <c r="E149" s="52"/>
      <c r="F149" s="52"/>
      <c r="G149" s="52"/>
    </row>
    <row r="150" spans="1:7" s="48" customFormat="1" x14ac:dyDescent="0.25">
      <c r="A150" s="52"/>
      <c r="B150" s="52"/>
      <c r="C150" s="52"/>
      <c r="D150" s="52"/>
      <c r="E150" s="52"/>
      <c r="F150" s="52"/>
      <c r="G150" s="52"/>
    </row>
    <row r="151" spans="1:7" s="48" customFormat="1" x14ac:dyDescent="0.25">
      <c r="A151" s="52"/>
      <c r="B151" s="52"/>
      <c r="C151" s="52"/>
      <c r="D151" s="52"/>
      <c r="E151" s="52"/>
      <c r="F151" s="52"/>
      <c r="G151" s="52"/>
    </row>
    <row r="152" spans="1:7" s="48" customFormat="1" x14ac:dyDescent="0.25">
      <c r="A152" s="52"/>
      <c r="B152" s="52"/>
      <c r="C152" s="52"/>
      <c r="D152" s="52"/>
      <c r="E152" s="52"/>
      <c r="F152" s="52"/>
      <c r="G152" s="52"/>
    </row>
    <row r="153" spans="1:7" s="48" customFormat="1" x14ac:dyDescent="0.25">
      <c r="A153" s="52"/>
      <c r="B153" s="52"/>
      <c r="C153" s="52"/>
      <c r="D153" s="52"/>
      <c r="E153" s="52"/>
      <c r="F153" s="52"/>
      <c r="G153" s="52"/>
    </row>
    <row r="154" spans="1:7" s="48" customFormat="1" x14ac:dyDescent="0.25">
      <c r="A154" s="52"/>
      <c r="B154" s="52"/>
      <c r="C154" s="52"/>
      <c r="D154" s="52"/>
      <c r="E154" s="52"/>
      <c r="F154" s="52"/>
      <c r="G154" s="52"/>
    </row>
    <row r="155" spans="1:7" s="48" customFormat="1" x14ac:dyDescent="0.25">
      <c r="A155" s="52"/>
      <c r="B155" s="52"/>
      <c r="C155" s="52"/>
      <c r="D155" s="52"/>
      <c r="E155" s="52"/>
      <c r="F155" s="52"/>
      <c r="G155" s="52"/>
    </row>
    <row r="156" spans="1:7" s="48" customFormat="1" x14ac:dyDescent="0.25">
      <c r="A156" s="52"/>
      <c r="B156" s="52"/>
      <c r="C156" s="52"/>
      <c r="D156" s="52"/>
      <c r="E156" s="52"/>
      <c r="F156" s="52"/>
      <c r="G156" s="52"/>
    </row>
    <row r="157" spans="1:7" s="48" customFormat="1" x14ac:dyDescent="0.25">
      <c r="A157" s="52"/>
      <c r="B157" s="52"/>
      <c r="C157" s="52"/>
      <c r="D157" s="52"/>
      <c r="E157" s="52"/>
      <c r="F157" s="52"/>
      <c r="G157" s="52"/>
    </row>
    <row r="158" spans="1:7" s="48" customFormat="1" x14ac:dyDescent="0.25">
      <c r="A158" s="52"/>
      <c r="B158" s="52"/>
      <c r="C158" s="52"/>
      <c r="D158" s="52"/>
      <c r="E158" s="52"/>
      <c r="F158" s="52"/>
      <c r="G158" s="52"/>
    </row>
    <row r="159" spans="1:7" s="48" customFormat="1" x14ac:dyDescent="0.25">
      <c r="A159" s="52"/>
      <c r="B159" s="52"/>
      <c r="C159" s="52"/>
      <c r="D159" s="52"/>
      <c r="E159" s="52"/>
      <c r="F159" s="52"/>
      <c r="G159" s="52"/>
    </row>
    <row r="160" spans="1:7" s="48" customFormat="1" x14ac:dyDescent="0.25">
      <c r="A160" s="52"/>
      <c r="B160" s="52"/>
      <c r="C160" s="52"/>
      <c r="D160" s="52"/>
      <c r="E160" s="52"/>
      <c r="F160" s="52"/>
      <c r="G160" s="52"/>
    </row>
    <row r="161" spans="1:7" s="48" customFormat="1" x14ac:dyDescent="0.25">
      <c r="A161" s="52"/>
      <c r="B161" s="52"/>
      <c r="C161" s="52"/>
      <c r="D161" s="52"/>
      <c r="E161" s="52"/>
      <c r="F161" s="52"/>
      <c r="G161" s="52"/>
    </row>
    <row r="162" spans="1:7" s="48" customFormat="1" x14ac:dyDescent="0.25">
      <c r="A162" s="52"/>
      <c r="B162" s="52"/>
      <c r="C162" s="52"/>
      <c r="D162" s="52"/>
      <c r="E162" s="52"/>
      <c r="F162" s="52"/>
      <c r="G162" s="52"/>
    </row>
    <row r="163" spans="1:7" s="48" customFormat="1" x14ac:dyDescent="0.25">
      <c r="A163" s="52"/>
      <c r="B163" s="52"/>
      <c r="C163" s="52"/>
      <c r="D163" s="52"/>
      <c r="E163" s="52"/>
      <c r="F163" s="52"/>
      <c r="G163" s="52"/>
    </row>
    <row r="164" spans="1:7" s="48" customFormat="1" x14ac:dyDescent="0.25">
      <c r="A164" s="52"/>
      <c r="B164" s="52"/>
      <c r="C164" s="52"/>
      <c r="D164" s="52"/>
      <c r="E164" s="52"/>
      <c r="F164" s="52"/>
      <c r="G164" s="52"/>
    </row>
    <row r="165" spans="1:7" s="48" customFormat="1" x14ac:dyDescent="0.25">
      <c r="A165" s="52"/>
      <c r="B165" s="52"/>
      <c r="C165" s="52"/>
      <c r="D165" s="52"/>
      <c r="E165" s="52"/>
      <c r="F165" s="52"/>
      <c r="G165" s="52"/>
    </row>
    <row r="166" spans="1:7" s="48" customFormat="1" x14ac:dyDescent="0.25">
      <c r="A166" s="52"/>
      <c r="B166" s="52"/>
      <c r="C166" s="52"/>
      <c r="D166" s="52"/>
      <c r="E166" s="52"/>
      <c r="F166" s="52"/>
      <c r="G166" s="52"/>
    </row>
    <row r="167" spans="1:7" s="48" customFormat="1" x14ac:dyDescent="0.25">
      <c r="A167" s="52"/>
      <c r="B167" s="52"/>
      <c r="C167" s="52"/>
      <c r="D167" s="52"/>
      <c r="E167" s="52"/>
      <c r="F167" s="52"/>
      <c r="G167" s="52"/>
    </row>
    <row r="168" spans="1:7" s="48" customFormat="1" x14ac:dyDescent="0.25">
      <c r="A168" s="52"/>
      <c r="B168" s="52"/>
      <c r="C168" s="52"/>
      <c r="D168" s="52"/>
      <c r="E168" s="52"/>
      <c r="F168" s="52"/>
      <c r="G168" s="52"/>
    </row>
    <row r="169" spans="1:7" s="48" customFormat="1" x14ac:dyDescent="0.25">
      <c r="A169" s="52"/>
      <c r="B169" s="52"/>
      <c r="C169" s="52"/>
      <c r="D169" s="52"/>
      <c r="E169" s="52"/>
      <c r="F169" s="52"/>
      <c r="G169" s="52"/>
    </row>
    <row r="170" spans="1:7" s="48" customFormat="1" x14ac:dyDescent="0.25">
      <c r="A170" s="52"/>
      <c r="B170" s="52"/>
      <c r="C170" s="52"/>
      <c r="D170" s="52"/>
      <c r="E170" s="52"/>
      <c r="F170" s="52"/>
      <c r="G170" s="52"/>
    </row>
    <row r="171" spans="1:7" s="48" customFormat="1" x14ac:dyDescent="0.25">
      <c r="A171" s="52"/>
      <c r="B171" s="52"/>
      <c r="C171" s="52"/>
      <c r="D171" s="52"/>
      <c r="E171" s="52"/>
      <c r="F171" s="52"/>
      <c r="G171" s="52"/>
    </row>
    <row r="172" spans="1:7" s="48" customFormat="1" x14ac:dyDescent="0.25">
      <c r="A172" s="52"/>
      <c r="B172" s="52"/>
      <c r="C172" s="52"/>
      <c r="D172" s="52"/>
      <c r="E172" s="52"/>
      <c r="F172" s="52"/>
      <c r="G172" s="52"/>
    </row>
    <row r="173" spans="1:7" s="48" customFormat="1" x14ac:dyDescent="0.25">
      <c r="A173" s="52"/>
      <c r="B173" s="52"/>
      <c r="C173" s="52"/>
      <c r="D173" s="52"/>
      <c r="E173" s="52"/>
      <c r="F173" s="52"/>
      <c r="G173" s="52"/>
    </row>
  </sheetData>
  <mergeCells count="7">
    <mergeCell ref="E7:G7"/>
    <mergeCell ref="A1:G1"/>
    <mergeCell ref="A2:G2"/>
    <mergeCell ref="A3:G3"/>
    <mergeCell ref="A5:G5"/>
    <mergeCell ref="A4:G4"/>
    <mergeCell ref="E6:G6"/>
  </mergeCells>
  <pageMargins left="0.9055118110236221" right="0.70866141732283472" top="0.94488188976377963" bottom="0.74803149606299213" header="0.31496062992125984" footer="0.31496062992125984"/>
  <pageSetup paperSize="9" scale="95"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4"/>
  <sheetViews>
    <sheetView workbookViewId="0">
      <selection activeCell="F11" sqref="F11"/>
    </sheetView>
  </sheetViews>
  <sheetFormatPr baseColWidth="10" defaultColWidth="11.42578125" defaultRowHeight="15.75" x14ac:dyDescent="0.3"/>
  <cols>
    <col min="1" max="1" width="6" style="294" customWidth="1"/>
    <col min="2" max="2" width="5.7109375" style="294" customWidth="1"/>
    <col min="3" max="3" width="6.140625" style="294" customWidth="1"/>
    <col min="4" max="4" width="5.42578125" style="294" customWidth="1"/>
    <col min="5" max="5" width="6.42578125" style="294" customWidth="1"/>
    <col min="6" max="6" width="62.85546875" style="294" customWidth="1"/>
    <col min="7" max="7" width="17" style="294" customWidth="1"/>
    <col min="8" max="8" width="16.5703125" style="294" customWidth="1"/>
    <col min="9" max="9" width="14.85546875" style="294" customWidth="1"/>
    <col min="10" max="10" width="15" style="294" customWidth="1"/>
    <col min="11" max="11" width="14" style="294" customWidth="1"/>
    <col min="12" max="12" width="15.7109375" style="294" customWidth="1"/>
    <col min="13" max="13" width="16.28515625" style="294" customWidth="1"/>
    <col min="14" max="14" width="15.5703125" style="294" customWidth="1"/>
    <col min="15" max="15" width="11.42578125" style="293"/>
    <col min="16" max="44" width="11.42578125" style="389"/>
    <col min="45" max="16384" width="11.42578125" style="293"/>
  </cols>
  <sheetData>
    <row r="1" spans="1:15" ht="15.75" customHeight="1" x14ac:dyDescent="0.2">
      <c r="A1" s="559">
        <f>+[4]PPNE1!B1</f>
        <v>0</v>
      </c>
      <c r="B1" s="560"/>
      <c r="C1" s="560"/>
      <c r="D1" s="560"/>
      <c r="E1" s="560"/>
      <c r="F1" s="560"/>
      <c r="G1" s="560"/>
      <c r="H1" s="560"/>
      <c r="I1" s="560"/>
      <c r="J1" s="560"/>
      <c r="K1" s="560"/>
      <c r="L1" s="560"/>
      <c r="M1" s="560"/>
      <c r="N1" s="560"/>
      <c r="O1" s="561"/>
    </row>
    <row r="2" spans="1:15" ht="15.75" customHeight="1" x14ac:dyDescent="0.25">
      <c r="A2" s="562" t="s">
        <v>454</v>
      </c>
      <c r="B2" s="552"/>
      <c r="C2" s="552"/>
      <c r="D2" s="552"/>
      <c r="E2" s="552"/>
      <c r="F2" s="552"/>
      <c r="G2" s="552"/>
      <c r="H2" s="552"/>
      <c r="I2" s="552"/>
      <c r="J2" s="552"/>
      <c r="K2" s="552"/>
      <c r="L2" s="552"/>
      <c r="M2" s="552"/>
      <c r="N2" s="552"/>
      <c r="O2" s="563"/>
    </row>
    <row r="3" spans="1:15" ht="15.75" customHeight="1" x14ac:dyDescent="0.25">
      <c r="A3" s="564" t="s">
        <v>455</v>
      </c>
      <c r="B3" s="554"/>
      <c r="C3" s="554"/>
      <c r="D3" s="554"/>
      <c r="E3" s="554"/>
      <c r="F3" s="554"/>
      <c r="G3" s="554"/>
      <c r="H3" s="554"/>
      <c r="I3" s="554"/>
      <c r="J3" s="554"/>
      <c r="K3" s="554"/>
      <c r="L3" s="554"/>
      <c r="M3" s="554"/>
      <c r="N3" s="554"/>
      <c r="O3" s="565"/>
    </row>
    <row r="4" spans="1:15" ht="15.75" customHeight="1" x14ac:dyDescent="0.2">
      <c r="A4" s="555" t="s">
        <v>64</v>
      </c>
      <c r="B4" s="556"/>
      <c r="C4" s="556"/>
      <c r="D4" s="556"/>
      <c r="E4" s="556"/>
      <c r="F4" s="556"/>
      <c r="G4" s="556"/>
      <c r="H4" s="556"/>
      <c r="I4" s="556"/>
      <c r="J4" s="556"/>
      <c r="K4" s="556"/>
      <c r="L4" s="556"/>
      <c r="M4" s="556"/>
      <c r="N4" s="556"/>
      <c r="O4" s="566"/>
    </row>
    <row r="5" spans="1:15" ht="15.75" customHeight="1" x14ac:dyDescent="0.2">
      <c r="A5" s="555">
        <f>+[4]PPNE1!C5</f>
        <v>2021</v>
      </c>
      <c r="B5" s="556"/>
      <c r="C5" s="556"/>
      <c r="D5" s="556"/>
      <c r="E5" s="556"/>
      <c r="F5" s="556"/>
      <c r="G5" s="556"/>
      <c r="H5" s="556"/>
      <c r="I5" s="556"/>
      <c r="J5" s="556"/>
      <c r="K5" s="556"/>
      <c r="L5" s="556"/>
      <c r="M5" s="556"/>
      <c r="N5" s="556"/>
      <c r="O5" s="566"/>
    </row>
    <row r="6" spans="1:15" ht="15.75" customHeight="1" x14ac:dyDescent="0.2">
      <c r="A6" s="297" t="s">
        <v>321</v>
      </c>
      <c r="B6" s="296"/>
      <c r="C6" s="296"/>
      <c r="D6" s="296"/>
      <c r="E6" s="296"/>
      <c r="F6" s="557" t="s">
        <v>1503</v>
      </c>
      <c r="G6" s="557"/>
      <c r="H6" s="557"/>
      <c r="I6" s="557"/>
      <c r="J6" s="557"/>
      <c r="K6" s="557"/>
      <c r="L6" s="557"/>
      <c r="M6" s="557"/>
      <c r="N6" s="557"/>
      <c r="O6" s="558"/>
    </row>
    <row r="7" spans="1:15" ht="15.75" customHeight="1" x14ac:dyDescent="0.2">
      <c r="A7" s="299" t="s">
        <v>320</v>
      </c>
      <c r="B7" s="300"/>
      <c r="C7" s="300"/>
      <c r="D7" s="298"/>
      <c r="E7" s="300"/>
      <c r="F7" s="572" t="s">
        <v>1504</v>
      </c>
      <c r="G7" s="572"/>
      <c r="H7" s="572"/>
      <c r="I7" s="572"/>
      <c r="J7" s="572"/>
      <c r="K7" s="572"/>
      <c r="L7" s="572"/>
      <c r="M7" s="572"/>
      <c r="N7" s="572"/>
      <c r="O7" s="573"/>
    </row>
    <row r="8" spans="1:15" ht="15.75" customHeight="1" x14ac:dyDescent="0.2">
      <c r="A8" s="303" t="s">
        <v>57</v>
      </c>
      <c r="B8" s="304"/>
      <c r="C8" s="304"/>
      <c r="D8" s="304"/>
      <c r="E8" s="304"/>
      <c r="F8" s="304"/>
      <c r="G8" s="304"/>
      <c r="H8" s="304"/>
      <c r="I8" s="304"/>
      <c r="J8" s="304"/>
      <c r="K8" s="304"/>
      <c r="L8" s="304"/>
      <c r="M8" s="304"/>
      <c r="N8" s="304"/>
      <c r="O8" s="305"/>
    </row>
    <row r="9" spans="1:15" ht="13.5" x14ac:dyDescent="0.25">
      <c r="A9" s="354" t="s">
        <v>319</v>
      </c>
      <c r="B9" s="295"/>
      <c r="C9" s="295"/>
      <c r="D9" s="295"/>
      <c r="E9" s="355"/>
      <c r="F9" s="356"/>
      <c r="G9" s="387">
        <f>+[4]PPNE3!F16</f>
        <v>0</v>
      </c>
      <c r="H9" s="353"/>
      <c r="I9" s="353"/>
      <c r="J9" s="353"/>
      <c r="K9" s="353"/>
      <c r="L9" s="353"/>
      <c r="M9" s="353"/>
      <c r="N9" s="353"/>
      <c r="O9" s="357"/>
    </row>
    <row r="10" spans="1:15" ht="13.5" x14ac:dyDescent="0.25">
      <c r="A10" s="354" t="s">
        <v>51</v>
      </c>
      <c r="B10" s="295"/>
      <c r="C10" s="295"/>
      <c r="D10" s="295"/>
      <c r="E10" s="355"/>
      <c r="F10" s="356"/>
      <c r="G10" s="387">
        <f>PPNE3!F22</f>
        <v>420825513</v>
      </c>
      <c r="H10" s="353"/>
      <c r="I10" s="353"/>
      <c r="J10" s="353"/>
      <c r="K10" s="353"/>
      <c r="L10" s="353"/>
      <c r="M10" s="353"/>
      <c r="N10" s="353"/>
      <c r="O10" s="357"/>
    </row>
    <row r="11" spans="1:15" ht="13.5" x14ac:dyDescent="0.25">
      <c r="A11" s="354" t="s">
        <v>472</v>
      </c>
      <c r="B11" s="295"/>
      <c r="C11" s="295"/>
      <c r="D11" s="295"/>
      <c r="E11" s="355"/>
      <c r="F11" s="356"/>
      <c r="G11" s="387">
        <f>PPNE3!F15</f>
        <v>307296558</v>
      </c>
      <c r="H11" s="353"/>
      <c r="I11" s="353"/>
      <c r="J11" s="353"/>
      <c r="K11" s="353"/>
      <c r="L11" s="353"/>
      <c r="M11" s="353"/>
      <c r="N11" s="353"/>
      <c r="O11" s="357"/>
    </row>
    <row r="12" spans="1:15" ht="13.5" x14ac:dyDescent="0.25">
      <c r="A12" s="354" t="s">
        <v>52</v>
      </c>
      <c r="B12" s="295"/>
      <c r="C12" s="295"/>
      <c r="D12" s="295"/>
      <c r="E12" s="355"/>
      <c r="F12" s="356"/>
      <c r="G12" s="387">
        <f>[4]PPNE3!F11+[4]PPNE3!F12+[4]PPNE3!F17+[4]PPNE3!F20+[4]PPNE3!F21</f>
        <v>0</v>
      </c>
      <c r="H12" s="353"/>
      <c r="I12" s="353"/>
      <c r="J12" s="353"/>
      <c r="K12" s="353"/>
      <c r="L12" s="353"/>
      <c r="M12" s="353"/>
      <c r="N12" s="353"/>
      <c r="O12" s="357"/>
    </row>
    <row r="13" spans="1:15" ht="13.5" x14ac:dyDescent="0.25">
      <c r="A13" s="358" t="s">
        <v>63</v>
      </c>
      <c r="B13" s="295"/>
      <c r="C13" s="295"/>
      <c r="D13" s="295"/>
      <c r="E13" s="355"/>
      <c r="F13" s="356"/>
      <c r="G13" s="388">
        <f>+[4]PPNE3!F18</f>
        <v>0</v>
      </c>
      <c r="H13" s="353"/>
      <c r="I13" s="353"/>
      <c r="J13" s="353"/>
      <c r="K13" s="353"/>
      <c r="L13" s="353"/>
      <c r="M13" s="353"/>
      <c r="N13" s="353"/>
      <c r="O13" s="357"/>
    </row>
    <row r="14" spans="1:15" ht="14.25" thickBot="1" x14ac:dyDescent="0.3">
      <c r="A14" s="346" t="s">
        <v>74</v>
      </c>
      <c r="B14" s="347"/>
      <c r="C14" s="347"/>
      <c r="D14" s="347"/>
      <c r="E14" s="348"/>
      <c r="F14" s="349"/>
      <c r="G14" s="350">
        <f>SUM(G9:G13)</f>
        <v>728122071</v>
      </c>
      <c r="H14" s="351"/>
      <c r="I14" s="351"/>
      <c r="J14" s="351"/>
      <c r="K14" s="351"/>
      <c r="L14" s="351"/>
      <c r="M14" s="351"/>
      <c r="N14" s="351"/>
      <c r="O14" s="352"/>
    </row>
    <row r="15" spans="1:15" ht="15.75" customHeight="1" thickTop="1" x14ac:dyDescent="0.2">
      <c r="A15" s="306" t="s">
        <v>59</v>
      </c>
      <c r="B15" s="301"/>
      <c r="C15" s="301"/>
      <c r="D15" s="301"/>
      <c r="E15" s="301"/>
      <c r="F15" s="301"/>
      <c r="G15" s="301"/>
      <c r="H15" s="301"/>
      <c r="I15" s="301"/>
      <c r="J15" s="301"/>
      <c r="K15" s="301"/>
      <c r="L15" s="301"/>
      <c r="M15" s="301"/>
      <c r="N15" s="301"/>
      <c r="O15" s="307"/>
    </row>
    <row r="16" spans="1:15" ht="19.5" customHeight="1" x14ac:dyDescent="0.2">
      <c r="A16" s="567" t="s">
        <v>75</v>
      </c>
      <c r="B16" s="567" t="s">
        <v>60</v>
      </c>
      <c r="C16" s="567" t="s">
        <v>4</v>
      </c>
      <c r="D16" s="567" t="s">
        <v>61</v>
      </c>
      <c r="E16" s="567" t="s">
        <v>23</v>
      </c>
      <c r="F16" s="574" t="s">
        <v>65</v>
      </c>
      <c r="G16" s="569" t="s">
        <v>66</v>
      </c>
      <c r="H16" s="569" t="s">
        <v>67</v>
      </c>
      <c r="I16" s="576" t="s">
        <v>68</v>
      </c>
      <c r="J16" s="568" t="s">
        <v>72</v>
      </c>
      <c r="K16" s="568"/>
      <c r="L16" s="569" t="s">
        <v>73</v>
      </c>
      <c r="M16" s="569"/>
      <c r="N16" s="570" t="s">
        <v>346</v>
      </c>
      <c r="O16" s="570" t="s">
        <v>22</v>
      </c>
    </row>
    <row r="17" spans="1:15" ht="44.25" customHeight="1" x14ac:dyDescent="0.2">
      <c r="A17" s="567"/>
      <c r="B17" s="567"/>
      <c r="C17" s="567"/>
      <c r="D17" s="567"/>
      <c r="E17" s="567"/>
      <c r="F17" s="575"/>
      <c r="G17" s="569"/>
      <c r="H17" s="569"/>
      <c r="I17" s="576"/>
      <c r="J17" s="302" t="s">
        <v>69</v>
      </c>
      <c r="K17" s="302" t="s">
        <v>70</v>
      </c>
      <c r="L17" s="302" t="s">
        <v>50</v>
      </c>
      <c r="M17" s="302" t="s">
        <v>71</v>
      </c>
      <c r="N17" s="571"/>
      <c r="O17" s="571"/>
    </row>
    <row r="18" spans="1:15" ht="12.75" x14ac:dyDescent="0.2">
      <c r="A18" s="333">
        <v>2</v>
      </c>
      <c r="B18" s="334"/>
      <c r="C18" s="334"/>
      <c r="D18" s="334"/>
      <c r="E18" s="334"/>
      <c r="F18" s="335" t="s">
        <v>10</v>
      </c>
      <c r="G18" s="336">
        <v>83349587.653990075</v>
      </c>
      <c r="H18" s="336">
        <v>81695413.087019444</v>
      </c>
      <c r="I18" s="336">
        <v>258190779.53830206</v>
      </c>
      <c r="J18" s="336">
        <v>59012175.367468722</v>
      </c>
      <c r="K18" s="336">
        <v>42976333.455238208</v>
      </c>
      <c r="L18" s="336">
        <v>109671.8198962863</v>
      </c>
      <c r="M18" s="336">
        <v>202788110.07454419</v>
      </c>
      <c r="N18" s="336">
        <v>728122070.99645901</v>
      </c>
      <c r="O18" s="366">
        <v>51.881829441456311</v>
      </c>
    </row>
    <row r="19" spans="1:15" ht="12.75" x14ac:dyDescent="0.2">
      <c r="A19" s="341">
        <v>2</v>
      </c>
      <c r="B19" s="342">
        <v>1</v>
      </c>
      <c r="C19" s="343"/>
      <c r="D19" s="343"/>
      <c r="E19" s="343"/>
      <c r="F19" s="344" t="s">
        <v>347</v>
      </c>
      <c r="G19" s="345">
        <v>57280089.148553997</v>
      </c>
      <c r="H19" s="345">
        <v>54441140.992517002</v>
      </c>
      <c r="I19" s="345">
        <v>164365454.52549517</v>
      </c>
      <c r="J19" s="345">
        <v>39911552.586735994</v>
      </c>
      <c r="K19" s="345">
        <v>19742461.106903322</v>
      </c>
      <c r="L19" s="345">
        <v>0</v>
      </c>
      <c r="M19" s="345">
        <v>139047256.63627118</v>
      </c>
      <c r="N19" s="345">
        <v>474787954.99647671</v>
      </c>
      <c r="O19" s="367">
        <v>17.39899668562802</v>
      </c>
    </row>
    <row r="20" spans="1:15" ht="12.75" x14ac:dyDescent="0.2">
      <c r="A20" s="339">
        <v>2</v>
      </c>
      <c r="B20" s="337">
        <v>1</v>
      </c>
      <c r="C20" s="337">
        <v>1</v>
      </c>
      <c r="D20" s="337"/>
      <c r="E20" s="337"/>
      <c r="F20" s="340" t="s">
        <v>76</v>
      </c>
      <c r="G20" s="338">
        <v>45890848.570331998</v>
      </c>
      <c r="H20" s="338">
        <v>43664398.597318999</v>
      </c>
      <c r="I20" s="338">
        <v>132845063.39091219</v>
      </c>
      <c r="J20" s="338">
        <v>31975771.043487996</v>
      </c>
      <c r="K20" s="338">
        <v>15948457.531307321</v>
      </c>
      <c r="L20" s="338">
        <v>0</v>
      </c>
      <c r="M20" s="338">
        <v>110201012.86311817</v>
      </c>
      <c r="N20" s="338">
        <v>380525551.99647671</v>
      </c>
      <c r="O20" s="368">
        <v>4.4530351834586375</v>
      </c>
    </row>
    <row r="21" spans="1:15" ht="12.75" x14ac:dyDescent="0.2">
      <c r="A21" s="319">
        <v>2</v>
      </c>
      <c r="B21" s="320">
        <v>1</v>
      </c>
      <c r="C21" s="320">
        <v>1</v>
      </c>
      <c r="D21" s="320">
        <v>1</v>
      </c>
      <c r="E21" s="320"/>
      <c r="F21" s="308" t="s">
        <v>77</v>
      </c>
      <c r="G21" s="321">
        <v>0</v>
      </c>
      <c r="H21" s="321">
        <v>0</v>
      </c>
      <c r="I21" s="321">
        <v>0</v>
      </c>
      <c r="J21" s="321">
        <v>0</v>
      </c>
      <c r="K21" s="321">
        <v>0</v>
      </c>
      <c r="L21" s="321">
        <v>0</v>
      </c>
      <c r="M21" s="321">
        <v>0</v>
      </c>
      <c r="N21" s="321">
        <v>0</v>
      </c>
      <c r="O21" s="369">
        <v>0</v>
      </c>
    </row>
    <row r="22" spans="1:15" ht="12.75" x14ac:dyDescent="0.2">
      <c r="A22" s="311">
        <v>2</v>
      </c>
      <c r="B22" s="312">
        <v>1</v>
      </c>
      <c r="C22" s="312">
        <v>1</v>
      </c>
      <c r="D22" s="312">
        <v>1</v>
      </c>
      <c r="E22" s="312" t="s">
        <v>305</v>
      </c>
      <c r="F22" s="309" t="s">
        <v>348</v>
      </c>
      <c r="G22" s="310"/>
      <c r="H22" s="310"/>
      <c r="I22" s="310"/>
      <c r="J22" s="310"/>
      <c r="K22" s="310"/>
      <c r="L22" s="310"/>
      <c r="M22" s="310"/>
      <c r="N22" s="310">
        <v>0</v>
      </c>
      <c r="O22" s="359">
        <v>0</v>
      </c>
    </row>
    <row r="23" spans="1:15" ht="12.75" x14ac:dyDescent="0.2">
      <c r="A23" s="311">
        <v>2</v>
      </c>
      <c r="B23" s="312">
        <v>1</v>
      </c>
      <c r="C23" s="312">
        <v>1</v>
      </c>
      <c r="D23" s="312">
        <v>1</v>
      </c>
      <c r="E23" s="312" t="s">
        <v>306</v>
      </c>
      <c r="F23" s="313" t="s">
        <v>78</v>
      </c>
      <c r="G23" s="310"/>
      <c r="H23" s="310"/>
      <c r="I23" s="310"/>
      <c r="J23" s="310"/>
      <c r="K23" s="310"/>
      <c r="L23" s="310"/>
      <c r="M23" s="310"/>
      <c r="N23" s="310">
        <v>0</v>
      </c>
      <c r="O23" s="359">
        <v>0</v>
      </c>
    </row>
    <row r="24" spans="1:15" ht="12.75" x14ac:dyDescent="0.2">
      <c r="A24" s="311">
        <v>2</v>
      </c>
      <c r="B24" s="312">
        <v>1</v>
      </c>
      <c r="C24" s="312">
        <v>1</v>
      </c>
      <c r="D24" s="312">
        <v>1</v>
      </c>
      <c r="E24" s="312" t="s">
        <v>307</v>
      </c>
      <c r="F24" s="313" t="s">
        <v>349</v>
      </c>
      <c r="G24" s="310"/>
      <c r="H24" s="310"/>
      <c r="I24" s="310"/>
      <c r="J24" s="310"/>
      <c r="K24" s="310"/>
      <c r="L24" s="310"/>
      <c r="M24" s="310"/>
      <c r="N24" s="310">
        <v>0</v>
      </c>
      <c r="O24" s="359">
        <v>0</v>
      </c>
    </row>
    <row r="25" spans="1:15" ht="12.75" x14ac:dyDescent="0.2">
      <c r="A25" s="311">
        <v>2</v>
      </c>
      <c r="B25" s="312">
        <v>1</v>
      </c>
      <c r="C25" s="312">
        <v>1</v>
      </c>
      <c r="D25" s="312">
        <v>1</v>
      </c>
      <c r="E25" s="312" t="s">
        <v>308</v>
      </c>
      <c r="F25" s="313" t="s">
        <v>79</v>
      </c>
      <c r="G25" s="310"/>
      <c r="H25" s="310"/>
      <c r="I25" s="310"/>
      <c r="J25" s="310"/>
      <c r="K25" s="310"/>
      <c r="L25" s="310"/>
      <c r="M25" s="310"/>
      <c r="N25" s="310">
        <v>0</v>
      </c>
      <c r="O25" s="359">
        <v>0</v>
      </c>
    </row>
    <row r="26" spans="1:15" ht="12.75" x14ac:dyDescent="0.2">
      <c r="A26" s="311">
        <v>2</v>
      </c>
      <c r="B26" s="312">
        <v>1</v>
      </c>
      <c r="C26" s="312">
        <v>1</v>
      </c>
      <c r="D26" s="312">
        <v>1</v>
      </c>
      <c r="E26" s="312" t="s">
        <v>312</v>
      </c>
      <c r="F26" s="313" t="s">
        <v>80</v>
      </c>
      <c r="G26" s="310"/>
      <c r="H26" s="310"/>
      <c r="I26" s="310"/>
      <c r="J26" s="310"/>
      <c r="K26" s="310"/>
      <c r="L26" s="310"/>
      <c r="M26" s="310"/>
      <c r="N26" s="310">
        <v>0</v>
      </c>
      <c r="O26" s="359">
        <v>0</v>
      </c>
    </row>
    <row r="27" spans="1:15" ht="12.75" x14ac:dyDescent="0.2">
      <c r="A27" s="311">
        <v>2</v>
      </c>
      <c r="B27" s="312">
        <v>1</v>
      </c>
      <c r="C27" s="312">
        <v>1</v>
      </c>
      <c r="D27" s="312">
        <v>1</v>
      </c>
      <c r="E27" s="312" t="s">
        <v>350</v>
      </c>
      <c r="F27" s="313" t="s">
        <v>351</v>
      </c>
      <c r="G27" s="310"/>
      <c r="H27" s="310"/>
      <c r="I27" s="310"/>
      <c r="J27" s="310"/>
      <c r="K27" s="310"/>
      <c r="L27" s="310"/>
      <c r="M27" s="310"/>
      <c r="N27" s="310">
        <v>0</v>
      </c>
      <c r="O27" s="359">
        <v>0</v>
      </c>
    </row>
    <row r="28" spans="1:15" ht="12.75" x14ac:dyDescent="0.2">
      <c r="A28" s="319">
        <v>2</v>
      </c>
      <c r="B28" s="320">
        <v>1</v>
      </c>
      <c r="C28" s="320">
        <v>1</v>
      </c>
      <c r="D28" s="320">
        <v>2</v>
      </c>
      <c r="E28" s="320"/>
      <c r="F28" s="308" t="s">
        <v>81</v>
      </c>
      <c r="G28" s="321">
        <v>41906839.499363996</v>
      </c>
      <c r="H28" s="321">
        <v>39894644.225806996</v>
      </c>
      <c r="I28" s="321">
        <v>121819084.67546019</v>
      </c>
      <c r="J28" s="321">
        <v>29199797.927775998</v>
      </c>
      <c r="K28" s="321">
        <v>14621297.51948332</v>
      </c>
      <c r="L28" s="321">
        <v>0</v>
      </c>
      <c r="M28" s="321">
        <v>100660356.14858617</v>
      </c>
      <c r="N28" s="321">
        <v>348102019.99647671</v>
      </c>
      <c r="O28" s="369">
        <v>0</v>
      </c>
    </row>
    <row r="29" spans="1:15" ht="12.75" x14ac:dyDescent="0.2">
      <c r="A29" s="311">
        <v>2</v>
      </c>
      <c r="B29" s="312">
        <v>1</v>
      </c>
      <c r="C29" s="312">
        <v>1</v>
      </c>
      <c r="D29" s="312">
        <v>2</v>
      </c>
      <c r="E29" s="312" t="s">
        <v>305</v>
      </c>
      <c r="F29" s="313" t="s">
        <v>82</v>
      </c>
      <c r="G29" s="310">
        <v>0</v>
      </c>
      <c r="H29" s="310">
        <v>0</v>
      </c>
      <c r="I29" s="310">
        <v>0</v>
      </c>
      <c r="J29" s="310">
        <v>0</v>
      </c>
      <c r="K29" s="310">
        <v>0</v>
      </c>
      <c r="L29" s="310">
        <v>0</v>
      </c>
      <c r="M29" s="310">
        <v>0</v>
      </c>
      <c r="N29" s="310">
        <v>0</v>
      </c>
      <c r="O29" s="359">
        <v>0</v>
      </c>
    </row>
    <row r="30" spans="1:15" ht="12.75" x14ac:dyDescent="0.2">
      <c r="A30" s="311">
        <v>2</v>
      </c>
      <c r="B30" s="312">
        <v>1</v>
      </c>
      <c r="C30" s="312">
        <v>1</v>
      </c>
      <c r="D30" s="312">
        <v>2</v>
      </c>
      <c r="E30" s="312" t="s">
        <v>306</v>
      </c>
      <c r="F30" s="313" t="s">
        <v>83</v>
      </c>
      <c r="G30" s="310"/>
      <c r="H30" s="310"/>
      <c r="I30" s="310"/>
      <c r="J30" s="310"/>
      <c r="K30" s="310"/>
      <c r="L30" s="310"/>
      <c r="M30" s="310"/>
      <c r="N30" s="310">
        <v>0</v>
      </c>
      <c r="O30" s="359">
        <v>0</v>
      </c>
    </row>
    <row r="31" spans="1:15" ht="12.75" x14ac:dyDescent="0.2">
      <c r="A31" s="311">
        <v>2</v>
      </c>
      <c r="B31" s="312">
        <v>1</v>
      </c>
      <c r="C31" s="312">
        <v>1</v>
      </c>
      <c r="D31" s="312">
        <v>2</v>
      </c>
      <c r="E31" s="312" t="s">
        <v>307</v>
      </c>
      <c r="F31" s="313" t="s">
        <v>39</v>
      </c>
      <c r="G31" s="310"/>
      <c r="H31" s="310">
        <v>0</v>
      </c>
      <c r="I31" s="310">
        <v>0</v>
      </c>
      <c r="J31" s="310"/>
      <c r="K31" s="310">
        <v>0</v>
      </c>
      <c r="L31" s="310"/>
      <c r="M31" s="310">
        <v>0</v>
      </c>
      <c r="N31" s="310">
        <v>0</v>
      </c>
      <c r="O31" s="359">
        <v>0</v>
      </c>
    </row>
    <row r="32" spans="1:15" ht="12.75" x14ac:dyDescent="0.2">
      <c r="A32" s="311">
        <v>2</v>
      </c>
      <c r="B32" s="312">
        <v>1</v>
      </c>
      <c r="C32" s="312">
        <v>1</v>
      </c>
      <c r="D32" s="312">
        <v>2</v>
      </c>
      <c r="E32" s="312" t="s">
        <v>308</v>
      </c>
      <c r="F32" s="313" t="s">
        <v>84</v>
      </c>
      <c r="G32" s="310"/>
      <c r="H32" s="310"/>
      <c r="I32" s="310"/>
      <c r="J32" s="310"/>
      <c r="K32" s="310"/>
      <c r="L32" s="310"/>
      <c r="M32" s="310"/>
      <c r="N32" s="310">
        <v>0</v>
      </c>
      <c r="O32" s="359">
        <v>0</v>
      </c>
    </row>
    <row r="33" spans="1:15" ht="12.75" x14ac:dyDescent="0.2">
      <c r="A33" s="311">
        <v>2</v>
      </c>
      <c r="B33" s="312">
        <v>1</v>
      </c>
      <c r="C33" s="312">
        <v>1</v>
      </c>
      <c r="D33" s="312">
        <v>2</v>
      </c>
      <c r="E33" s="312" t="s">
        <v>312</v>
      </c>
      <c r="F33" s="313" t="s">
        <v>85</v>
      </c>
      <c r="G33" s="310"/>
      <c r="H33" s="310"/>
      <c r="I33" s="310"/>
      <c r="J33" s="310"/>
      <c r="K33" s="310"/>
      <c r="L33" s="310"/>
      <c r="M33" s="310"/>
      <c r="N33" s="310">
        <v>0</v>
      </c>
      <c r="O33" s="359">
        <v>0</v>
      </c>
    </row>
    <row r="34" spans="1:15" ht="12.75" x14ac:dyDescent="0.2">
      <c r="A34" s="311">
        <v>2</v>
      </c>
      <c r="B34" s="312">
        <v>1</v>
      </c>
      <c r="C34" s="312">
        <v>1</v>
      </c>
      <c r="D34" s="312">
        <v>2</v>
      </c>
      <c r="E34" s="312" t="s">
        <v>350</v>
      </c>
      <c r="F34" s="313" t="s">
        <v>86</v>
      </c>
      <c r="G34" s="310"/>
      <c r="H34" s="310"/>
      <c r="I34" s="310"/>
      <c r="J34" s="310"/>
      <c r="K34" s="310"/>
      <c r="L34" s="310"/>
      <c r="M34" s="310"/>
      <c r="N34" s="310">
        <v>0</v>
      </c>
      <c r="O34" s="359">
        <v>0</v>
      </c>
    </row>
    <row r="35" spans="1:15" ht="12.75" x14ac:dyDescent="0.2">
      <c r="A35" s="311">
        <v>2</v>
      </c>
      <c r="B35" s="312">
        <v>1</v>
      </c>
      <c r="C35" s="312">
        <v>1</v>
      </c>
      <c r="D35" s="312">
        <v>2</v>
      </c>
      <c r="E35" s="312" t="s">
        <v>352</v>
      </c>
      <c r="F35" s="313" t="s">
        <v>41</v>
      </c>
      <c r="G35" s="310"/>
      <c r="H35" s="310"/>
      <c r="I35" s="310"/>
      <c r="J35" s="310"/>
      <c r="K35" s="310"/>
      <c r="L35" s="310"/>
      <c r="M35" s="310"/>
      <c r="N35" s="310">
        <v>0</v>
      </c>
      <c r="O35" s="359">
        <v>0</v>
      </c>
    </row>
    <row r="36" spans="1:15" ht="12.75" x14ac:dyDescent="0.2">
      <c r="A36" s="319">
        <v>2</v>
      </c>
      <c r="B36" s="320">
        <v>1</v>
      </c>
      <c r="C36" s="320">
        <v>1</v>
      </c>
      <c r="D36" s="320">
        <v>2</v>
      </c>
      <c r="E36" s="320" t="s">
        <v>357</v>
      </c>
      <c r="F36" s="308" t="s">
        <v>1498</v>
      </c>
      <c r="G36" s="321">
        <v>41906839.499363996</v>
      </c>
      <c r="H36" s="321">
        <v>39653145.508676</v>
      </c>
      <c r="I36" s="321">
        <v>115979635.61854599</v>
      </c>
      <c r="J36" s="321">
        <v>29199797.927775998</v>
      </c>
      <c r="K36" s="321">
        <v>13960079.059752</v>
      </c>
      <c r="L36" s="321">
        <v>0</v>
      </c>
      <c r="M36" s="321">
        <v>100355888.385886</v>
      </c>
      <c r="N36" s="321">
        <v>341055386</v>
      </c>
      <c r="O36" s="369">
        <v>46.840413110023498</v>
      </c>
    </row>
    <row r="37" spans="1:15" ht="12.75" x14ac:dyDescent="0.2">
      <c r="A37" s="311">
        <v>2</v>
      </c>
      <c r="B37" s="312">
        <v>1</v>
      </c>
      <c r="C37" s="312">
        <v>1</v>
      </c>
      <c r="D37" s="312">
        <v>2</v>
      </c>
      <c r="E37" s="312" t="s">
        <v>358</v>
      </c>
      <c r="F37" s="313" t="s">
        <v>1499</v>
      </c>
      <c r="G37" s="310"/>
      <c r="H37" s="310">
        <v>241498.71713100001</v>
      </c>
      <c r="I37" s="310">
        <v>5839449.0569142001</v>
      </c>
      <c r="J37" s="310"/>
      <c r="K37" s="310">
        <v>661218.45973131899</v>
      </c>
      <c r="L37" s="310"/>
      <c r="M37" s="310">
        <v>304467.76270016399</v>
      </c>
      <c r="N37" s="310">
        <v>7046633.9964766828</v>
      </c>
      <c r="O37" s="359">
        <v>0.96778195266531786</v>
      </c>
    </row>
    <row r="38" spans="1:15" ht="12.75" x14ac:dyDescent="0.2">
      <c r="A38" s="319">
        <v>2</v>
      </c>
      <c r="B38" s="320">
        <v>1</v>
      </c>
      <c r="C38" s="320">
        <v>1</v>
      </c>
      <c r="D38" s="320">
        <v>3</v>
      </c>
      <c r="E38" s="320"/>
      <c r="F38" s="308" t="s">
        <v>87</v>
      </c>
      <c r="G38" s="321">
        <v>0</v>
      </c>
      <c r="H38" s="321">
        <v>0</v>
      </c>
      <c r="I38" s="321">
        <v>0</v>
      </c>
      <c r="J38" s="321">
        <v>0</v>
      </c>
      <c r="K38" s="321">
        <v>0</v>
      </c>
      <c r="L38" s="321">
        <v>0</v>
      </c>
      <c r="M38" s="321">
        <v>0</v>
      </c>
      <c r="N38" s="321">
        <v>0</v>
      </c>
      <c r="O38" s="369">
        <v>0</v>
      </c>
    </row>
    <row r="39" spans="1:15" ht="12.75" x14ac:dyDescent="0.2">
      <c r="A39" s="311">
        <v>2</v>
      </c>
      <c r="B39" s="312">
        <v>1</v>
      </c>
      <c r="C39" s="312">
        <v>1</v>
      </c>
      <c r="D39" s="312">
        <v>3</v>
      </c>
      <c r="E39" s="312" t="s">
        <v>305</v>
      </c>
      <c r="F39" s="313" t="s">
        <v>87</v>
      </c>
      <c r="G39" s="310"/>
      <c r="H39" s="310"/>
      <c r="I39" s="310"/>
      <c r="J39" s="310"/>
      <c r="K39" s="310"/>
      <c r="L39" s="310"/>
      <c r="M39" s="310"/>
      <c r="N39" s="310">
        <v>0</v>
      </c>
      <c r="O39" s="359">
        <v>0</v>
      </c>
    </row>
    <row r="40" spans="1:15" ht="12.75" x14ac:dyDescent="0.2">
      <c r="A40" s="319">
        <v>2</v>
      </c>
      <c r="B40" s="320">
        <v>1</v>
      </c>
      <c r="C40" s="320">
        <v>1</v>
      </c>
      <c r="D40" s="320">
        <v>4</v>
      </c>
      <c r="E40" s="320"/>
      <c r="F40" s="308" t="s">
        <v>353</v>
      </c>
      <c r="G40" s="321">
        <v>3492513.0709679998</v>
      </c>
      <c r="H40" s="321">
        <v>3304690.371512</v>
      </c>
      <c r="I40" s="321">
        <v>9665734.7154520005</v>
      </c>
      <c r="J40" s="321">
        <v>2433509.1157120001</v>
      </c>
      <c r="K40" s="321">
        <v>1163432.0118240002</v>
      </c>
      <c r="L40" s="321">
        <v>0</v>
      </c>
      <c r="M40" s="321">
        <v>8363652.714532</v>
      </c>
      <c r="N40" s="321">
        <v>28423532</v>
      </c>
      <c r="O40" s="369">
        <v>3.9036767503972869</v>
      </c>
    </row>
    <row r="41" spans="1:15" ht="12.75" x14ac:dyDescent="0.2">
      <c r="A41" s="311">
        <v>2</v>
      </c>
      <c r="B41" s="312">
        <v>1</v>
      </c>
      <c r="C41" s="312">
        <v>1</v>
      </c>
      <c r="D41" s="312">
        <v>4</v>
      </c>
      <c r="E41" s="312" t="s">
        <v>305</v>
      </c>
      <c r="F41" s="314" t="s">
        <v>353</v>
      </c>
      <c r="G41" s="310">
        <v>3492513.0709679998</v>
      </c>
      <c r="H41" s="310">
        <v>3304690.371512</v>
      </c>
      <c r="I41" s="310">
        <v>9665734.7154520005</v>
      </c>
      <c r="J41" s="310">
        <v>2433509.1157120001</v>
      </c>
      <c r="K41" s="310">
        <v>1163432.0118240002</v>
      </c>
      <c r="L41" s="310">
        <v>0</v>
      </c>
      <c r="M41" s="310">
        <v>8363652.714532</v>
      </c>
      <c r="N41" s="310">
        <v>28423532</v>
      </c>
      <c r="O41" s="359">
        <v>3.9036767503972869</v>
      </c>
    </row>
    <row r="42" spans="1:15" ht="12.75" x14ac:dyDescent="0.2">
      <c r="A42" s="311">
        <v>2</v>
      </c>
      <c r="B42" s="312">
        <v>1</v>
      </c>
      <c r="C42" s="312">
        <v>1</v>
      </c>
      <c r="D42" s="312">
        <v>5</v>
      </c>
      <c r="E42" s="312"/>
      <c r="F42" s="313" t="s">
        <v>354</v>
      </c>
      <c r="G42" s="310">
        <v>491496</v>
      </c>
      <c r="H42" s="310">
        <v>465064</v>
      </c>
      <c r="I42" s="310">
        <v>1360244</v>
      </c>
      <c r="J42" s="310">
        <v>342464</v>
      </c>
      <c r="K42" s="310">
        <v>163728</v>
      </c>
      <c r="L42" s="310">
        <v>0</v>
      </c>
      <c r="M42" s="310">
        <v>1177004</v>
      </c>
      <c r="N42" s="310">
        <v>4000000</v>
      </c>
      <c r="O42" s="359">
        <v>0.54935843306135035</v>
      </c>
    </row>
    <row r="43" spans="1:15" ht="12.75" x14ac:dyDescent="0.2">
      <c r="A43" s="311">
        <v>2</v>
      </c>
      <c r="B43" s="312">
        <v>1</v>
      </c>
      <c r="C43" s="312">
        <v>1</v>
      </c>
      <c r="D43" s="312">
        <v>5</v>
      </c>
      <c r="E43" s="312" t="s">
        <v>305</v>
      </c>
      <c r="F43" s="313" t="s">
        <v>354</v>
      </c>
      <c r="G43" s="310"/>
      <c r="H43" s="310"/>
      <c r="I43" s="310"/>
      <c r="J43" s="310"/>
      <c r="K43" s="310"/>
      <c r="L43" s="310"/>
      <c r="M43" s="310"/>
      <c r="N43" s="310">
        <v>0</v>
      </c>
      <c r="O43" s="359">
        <v>0</v>
      </c>
    </row>
    <row r="44" spans="1:15" ht="12.75" x14ac:dyDescent="0.2">
      <c r="A44" s="311">
        <v>2</v>
      </c>
      <c r="B44" s="312">
        <v>1</v>
      </c>
      <c r="C44" s="312">
        <v>1</v>
      </c>
      <c r="D44" s="312">
        <v>5</v>
      </c>
      <c r="E44" s="312" t="s">
        <v>306</v>
      </c>
      <c r="F44" s="313" t="s">
        <v>88</v>
      </c>
      <c r="G44" s="310"/>
      <c r="H44" s="310"/>
      <c r="I44" s="310"/>
      <c r="J44" s="310"/>
      <c r="K44" s="310"/>
      <c r="L44" s="310"/>
      <c r="M44" s="310"/>
      <c r="N44" s="310">
        <v>0</v>
      </c>
      <c r="O44" s="359">
        <v>0</v>
      </c>
    </row>
    <row r="45" spans="1:15" ht="12.75" x14ac:dyDescent="0.2">
      <c r="A45" s="319">
        <v>2</v>
      </c>
      <c r="B45" s="320">
        <v>1</v>
      </c>
      <c r="C45" s="320">
        <v>1</v>
      </c>
      <c r="D45" s="320">
        <v>5</v>
      </c>
      <c r="E45" s="320" t="s">
        <v>307</v>
      </c>
      <c r="F45" s="308" t="s">
        <v>355</v>
      </c>
      <c r="G45" s="321">
        <v>245748</v>
      </c>
      <c r="H45" s="321">
        <v>232532</v>
      </c>
      <c r="I45" s="321">
        <v>680122</v>
      </c>
      <c r="J45" s="321">
        <v>171232</v>
      </c>
      <c r="K45" s="321">
        <v>81864</v>
      </c>
      <c r="L45" s="321">
        <v>0</v>
      </c>
      <c r="M45" s="321">
        <v>588502</v>
      </c>
      <c r="N45" s="321">
        <v>2000000</v>
      </c>
      <c r="O45" s="369">
        <v>0.27467921653067517</v>
      </c>
    </row>
    <row r="46" spans="1:15" ht="12.75" x14ac:dyDescent="0.2">
      <c r="A46" s="311">
        <v>2</v>
      </c>
      <c r="B46" s="312">
        <v>1</v>
      </c>
      <c r="C46" s="312">
        <v>1</v>
      </c>
      <c r="D46" s="312">
        <v>5</v>
      </c>
      <c r="E46" s="312" t="s">
        <v>308</v>
      </c>
      <c r="F46" s="313" t="s">
        <v>309</v>
      </c>
      <c r="G46" s="310">
        <v>245748</v>
      </c>
      <c r="H46" s="310">
        <v>232532</v>
      </c>
      <c r="I46" s="310">
        <v>680122</v>
      </c>
      <c r="J46" s="310">
        <v>171232</v>
      </c>
      <c r="K46" s="310">
        <v>81864</v>
      </c>
      <c r="L46" s="310">
        <v>0</v>
      </c>
      <c r="M46" s="310">
        <v>588502</v>
      </c>
      <c r="N46" s="310">
        <v>2000000</v>
      </c>
      <c r="O46" s="359">
        <v>0.27467921653067517</v>
      </c>
    </row>
    <row r="47" spans="1:15" ht="12.75" x14ac:dyDescent="0.2">
      <c r="A47" s="339">
        <v>2</v>
      </c>
      <c r="B47" s="337">
        <v>1</v>
      </c>
      <c r="C47" s="337">
        <v>1</v>
      </c>
      <c r="D47" s="337">
        <v>6</v>
      </c>
      <c r="E47" s="337"/>
      <c r="F47" s="340" t="s">
        <v>356</v>
      </c>
      <c r="G47" s="404">
        <v>0</v>
      </c>
      <c r="H47" s="404">
        <v>0</v>
      </c>
      <c r="I47" s="404">
        <v>0</v>
      </c>
      <c r="J47" s="404">
        <v>0</v>
      </c>
      <c r="K47" s="404">
        <v>0</v>
      </c>
      <c r="L47" s="404">
        <v>0</v>
      </c>
      <c r="M47" s="404">
        <v>0</v>
      </c>
      <c r="N47" s="404">
        <v>0</v>
      </c>
      <c r="O47" s="368">
        <v>0</v>
      </c>
    </row>
    <row r="48" spans="1:15" ht="12.75" x14ac:dyDescent="0.2">
      <c r="A48" s="319">
        <v>2</v>
      </c>
      <c r="B48" s="320">
        <v>1</v>
      </c>
      <c r="C48" s="320">
        <v>1</v>
      </c>
      <c r="D48" s="320">
        <v>6</v>
      </c>
      <c r="E48" s="320" t="s">
        <v>305</v>
      </c>
      <c r="F48" s="308" t="s">
        <v>356</v>
      </c>
      <c r="G48" s="321"/>
      <c r="H48" s="321"/>
      <c r="I48" s="321"/>
      <c r="J48" s="321"/>
      <c r="K48" s="321"/>
      <c r="L48" s="321"/>
      <c r="M48" s="321"/>
      <c r="N48" s="321">
        <v>0</v>
      </c>
      <c r="O48" s="369">
        <v>0</v>
      </c>
    </row>
    <row r="49" spans="1:15" ht="12.75" x14ac:dyDescent="0.2">
      <c r="A49" s="311">
        <v>2</v>
      </c>
      <c r="B49" s="312">
        <v>1</v>
      </c>
      <c r="C49" s="312">
        <v>2</v>
      </c>
      <c r="D49" s="312"/>
      <c r="E49" s="312"/>
      <c r="F49" s="313" t="s">
        <v>24</v>
      </c>
      <c r="G49" s="310">
        <v>4924620.3538800003</v>
      </c>
      <c r="H49" s="310">
        <v>4659780.83292</v>
      </c>
      <c r="I49" s="310">
        <v>13629175.59582</v>
      </c>
      <c r="J49" s="310">
        <v>3431371.1299199997</v>
      </c>
      <c r="K49" s="310">
        <v>1640498.0738400002</v>
      </c>
      <c r="L49" s="310">
        <v>0</v>
      </c>
      <c r="M49" s="310">
        <v>13365174.013619998</v>
      </c>
      <c r="N49" s="310">
        <v>41650619.999999993</v>
      </c>
      <c r="O49" s="359">
        <v>5.7202798348084336</v>
      </c>
    </row>
    <row r="50" spans="1:15" ht="12.75" x14ac:dyDescent="0.2">
      <c r="A50" s="319">
        <v>2</v>
      </c>
      <c r="B50" s="320">
        <v>1</v>
      </c>
      <c r="C50" s="320">
        <v>2</v>
      </c>
      <c r="D50" s="320">
        <v>1</v>
      </c>
      <c r="E50" s="320"/>
      <c r="F50" s="308" t="s">
        <v>89</v>
      </c>
      <c r="G50" s="321">
        <v>0</v>
      </c>
      <c r="H50" s="321">
        <v>0</v>
      </c>
      <c r="I50" s="321">
        <v>0</v>
      </c>
      <c r="J50" s="321">
        <v>0</v>
      </c>
      <c r="K50" s="321">
        <v>0</v>
      </c>
      <c r="L50" s="321">
        <v>0</v>
      </c>
      <c r="M50" s="321">
        <v>0</v>
      </c>
      <c r="N50" s="321">
        <v>0</v>
      </c>
      <c r="O50" s="369">
        <v>0</v>
      </c>
    </row>
    <row r="51" spans="1:15" ht="12.75" x14ac:dyDescent="0.2">
      <c r="A51" s="311">
        <v>2</v>
      </c>
      <c r="B51" s="312">
        <v>1</v>
      </c>
      <c r="C51" s="312">
        <v>2</v>
      </c>
      <c r="D51" s="312">
        <v>1</v>
      </c>
      <c r="E51" s="312" t="s">
        <v>305</v>
      </c>
      <c r="F51" s="313" t="s">
        <v>89</v>
      </c>
      <c r="G51" s="310"/>
      <c r="H51" s="310"/>
      <c r="I51" s="310"/>
      <c r="J51" s="310"/>
      <c r="K51" s="310"/>
      <c r="L51" s="310"/>
      <c r="M51" s="310"/>
      <c r="N51" s="310">
        <v>0</v>
      </c>
      <c r="O51" s="359">
        <v>0</v>
      </c>
    </row>
    <row r="52" spans="1:15" ht="12.75" x14ac:dyDescent="0.2">
      <c r="A52" s="311">
        <v>2</v>
      </c>
      <c r="B52" s="312">
        <v>1</v>
      </c>
      <c r="C52" s="312">
        <v>2</v>
      </c>
      <c r="D52" s="312">
        <v>2</v>
      </c>
      <c r="E52" s="312"/>
      <c r="F52" s="313" t="s">
        <v>90</v>
      </c>
      <c r="G52" s="310">
        <v>4924620.3538800003</v>
      </c>
      <c r="H52" s="310">
        <v>4659780.83292</v>
      </c>
      <c r="I52" s="310">
        <v>13629175.59582</v>
      </c>
      <c r="J52" s="310">
        <v>3431371.1299199997</v>
      </c>
      <c r="K52" s="310">
        <v>1640498.0738400002</v>
      </c>
      <c r="L52" s="310">
        <v>0</v>
      </c>
      <c r="M52" s="310">
        <v>13365174.013619998</v>
      </c>
      <c r="N52" s="310">
        <v>41650619.999999993</v>
      </c>
      <c r="O52" s="359">
        <v>5.7202798348084336</v>
      </c>
    </row>
    <row r="53" spans="1:15" ht="12.75" x14ac:dyDescent="0.2">
      <c r="A53" s="311">
        <v>2</v>
      </c>
      <c r="B53" s="312">
        <v>1</v>
      </c>
      <c r="C53" s="312">
        <v>2</v>
      </c>
      <c r="D53" s="312">
        <v>2</v>
      </c>
      <c r="E53" s="312" t="s">
        <v>305</v>
      </c>
      <c r="F53" s="315" t="s">
        <v>91</v>
      </c>
      <c r="G53" s="310"/>
      <c r="H53" s="310"/>
      <c r="I53" s="310"/>
      <c r="J53" s="310"/>
      <c r="K53" s="310"/>
      <c r="L53" s="310"/>
      <c r="M53" s="310"/>
      <c r="N53" s="310">
        <v>0</v>
      </c>
      <c r="O53" s="359">
        <v>0</v>
      </c>
    </row>
    <row r="54" spans="1:15" ht="12.75" x14ac:dyDescent="0.2">
      <c r="A54" s="311">
        <v>2</v>
      </c>
      <c r="B54" s="312">
        <v>1</v>
      </c>
      <c r="C54" s="312">
        <v>2</v>
      </c>
      <c r="D54" s="312">
        <v>2</v>
      </c>
      <c r="E54" s="312" t="s">
        <v>306</v>
      </c>
      <c r="F54" s="313" t="s">
        <v>92</v>
      </c>
      <c r="G54" s="310"/>
      <c r="H54" s="310"/>
      <c r="I54" s="310"/>
      <c r="J54" s="310"/>
      <c r="K54" s="310"/>
      <c r="L54" s="310"/>
      <c r="M54" s="310"/>
      <c r="N54" s="310">
        <v>0</v>
      </c>
      <c r="O54" s="359">
        <v>0</v>
      </c>
    </row>
    <row r="55" spans="1:15" ht="12.75" x14ac:dyDescent="0.2">
      <c r="A55" s="311">
        <v>2</v>
      </c>
      <c r="B55" s="312">
        <v>1</v>
      </c>
      <c r="C55" s="312">
        <v>2</v>
      </c>
      <c r="D55" s="312">
        <v>2</v>
      </c>
      <c r="E55" s="312" t="s">
        <v>307</v>
      </c>
      <c r="F55" s="313" t="s">
        <v>93</v>
      </c>
      <c r="G55" s="310"/>
      <c r="H55" s="310"/>
      <c r="I55" s="310"/>
      <c r="J55" s="310"/>
      <c r="K55" s="310"/>
      <c r="L55" s="310"/>
      <c r="M55" s="310"/>
      <c r="N55" s="310">
        <v>0</v>
      </c>
      <c r="O55" s="359">
        <v>0</v>
      </c>
    </row>
    <row r="56" spans="1:15" ht="12.75" x14ac:dyDescent="0.2">
      <c r="A56" s="311">
        <v>2</v>
      </c>
      <c r="B56" s="312">
        <v>1</v>
      </c>
      <c r="C56" s="312">
        <v>2</v>
      </c>
      <c r="D56" s="312">
        <v>2</v>
      </c>
      <c r="E56" s="312" t="s">
        <v>308</v>
      </c>
      <c r="F56" s="313" t="s">
        <v>94</v>
      </c>
      <c r="G56" s="310"/>
      <c r="H56" s="310"/>
      <c r="I56" s="310"/>
      <c r="J56" s="310"/>
      <c r="K56" s="310"/>
      <c r="L56" s="310"/>
      <c r="M56" s="310"/>
      <c r="N56" s="310">
        <v>0</v>
      </c>
      <c r="O56" s="359">
        <v>0</v>
      </c>
    </row>
    <row r="57" spans="1:15" ht="12.75" x14ac:dyDescent="0.2">
      <c r="A57" s="311">
        <v>2</v>
      </c>
      <c r="B57" s="312">
        <v>1</v>
      </c>
      <c r="C57" s="312">
        <v>2</v>
      </c>
      <c r="D57" s="312">
        <v>2</v>
      </c>
      <c r="E57" s="312" t="s">
        <v>312</v>
      </c>
      <c r="F57" s="313" t="s">
        <v>95</v>
      </c>
      <c r="G57" s="310">
        <v>0</v>
      </c>
      <c r="H57" s="310">
        <v>0</v>
      </c>
      <c r="I57" s="310">
        <v>0</v>
      </c>
      <c r="J57" s="310">
        <v>0</v>
      </c>
      <c r="K57" s="310">
        <v>0</v>
      </c>
      <c r="L57" s="310">
        <v>0</v>
      </c>
      <c r="M57" s="310">
        <v>1176000</v>
      </c>
      <c r="N57" s="310">
        <v>1176000</v>
      </c>
      <c r="O57" s="359">
        <v>0.16151137932003701</v>
      </c>
    </row>
    <row r="58" spans="1:15" ht="12.75" x14ac:dyDescent="0.2">
      <c r="A58" s="311">
        <v>2</v>
      </c>
      <c r="B58" s="312">
        <v>1</v>
      </c>
      <c r="C58" s="312">
        <v>2</v>
      </c>
      <c r="D58" s="312">
        <v>2</v>
      </c>
      <c r="E58" s="312" t="s">
        <v>350</v>
      </c>
      <c r="F58" s="313" t="s">
        <v>96</v>
      </c>
      <c r="G58" s="310">
        <v>4924620.3538800003</v>
      </c>
      <c r="H58" s="310">
        <v>4659780.83292</v>
      </c>
      <c r="I58" s="310">
        <v>13629175.59582</v>
      </c>
      <c r="J58" s="310">
        <v>3431371.1299199997</v>
      </c>
      <c r="K58" s="310">
        <v>1640498.0738400002</v>
      </c>
      <c r="L58" s="310">
        <v>0</v>
      </c>
      <c r="M58" s="310">
        <v>11793174.013619998</v>
      </c>
      <c r="N58" s="310">
        <v>40078619.999999993</v>
      </c>
      <c r="O58" s="359">
        <v>5.5043819706153236</v>
      </c>
    </row>
    <row r="59" spans="1:15" ht="12.75" x14ac:dyDescent="0.2">
      <c r="A59" s="311">
        <v>2</v>
      </c>
      <c r="B59" s="312">
        <v>1</v>
      </c>
      <c r="C59" s="312">
        <v>2</v>
      </c>
      <c r="D59" s="312">
        <v>2</v>
      </c>
      <c r="E59" s="312" t="s">
        <v>352</v>
      </c>
      <c r="F59" s="313" t="s">
        <v>97</v>
      </c>
      <c r="G59" s="310"/>
      <c r="H59" s="310"/>
      <c r="I59" s="310"/>
      <c r="J59" s="310"/>
      <c r="K59" s="310"/>
      <c r="L59" s="310"/>
      <c r="M59" s="310"/>
      <c r="N59" s="310">
        <v>0</v>
      </c>
      <c r="O59" s="359">
        <v>0</v>
      </c>
    </row>
    <row r="60" spans="1:15" ht="12.75" x14ac:dyDescent="0.2">
      <c r="A60" s="311">
        <v>2</v>
      </c>
      <c r="B60" s="312">
        <v>1</v>
      </c>
      <c r="C60" s="312">
        <v>2</v>
      </c>
      <c r="D60" s="312">
        <v>2</v>
      </c>
      <c r="E60" s="312" t="s">
        <v>357</v>
      </c>
      <c r="F60" s="315" t="s">
        <v>98</v>
      </c>
      <c r="G60" s="310"/>
      <c r="H60" s="310"/>
      <c r="I60" s="310"/>
      <c r="J60" s="310"/>
      <c r="K60" s="310"/>
      <c r="L60" s="310"/>
      <c r="M60" s="310">
        <v>396000</v>
      </c>
      <c r="N60" s="310">
        <v>396000</v>
      </c>
      <c r="O60" s="359">
        <v>5.4386484873073689E-2</v>
      </c>
    </row>
    <row r="61" spans="1:15" ht="12.75" x14ac:dyDescent="0.2">
      <c r="A61" s="319">
        <v>2</v>
      </c>
      <c r="B61" s="320">
        <v>1</v>
      </c>
      <c r="C61" s="320">
        <v>2</v>
      </c>
      <c r="D61" s="320">
        <v>2</v>
      </c>
      <c r="E61" s="320" t="s">
        <v>358</v>
      </c>
      <c r="F61" s="308" t="s">
        <v>99</v>
      </c>
      <c r="G61" s="321"/>
      <c r="H61" s="321"/>
      <c r="I61" s="321"/>
      <c r="J61" s="321"/>
      <c r="K61" s="321"/>
      <c r="L61" s="321"/>
      <c r="M61" s="321"/>
      <c r="N61" s="321">
        <v>0</v>
      </c>
      <c r="O61" s="369">
        <v>0</v>
      </c>
    </row>
    <row r="62" spans="1:15" ht="12.75" x14ac:dyDescent="0.2">
      <c r="A62" s="311">
        <v>2</v>
      </c>
      <c r="B62" s="312">
        <v>1</v>
      </c>
      <c r="C62" s="312">
        <v>2</v>
      </c>
      <c r="D62" s="312">
        <v>2</v>
      </c>
      <c r="E62" s="312" t="s">
        <v>359</v>
      </c>
      <c r="F62" s="313" t="s">
        <v>100</v>
      </c>
      <c r="G62" s="310"/>
      <c r="H62" s="310"/>
      <c r="I62" s="310"/>
      <c r="J62" s="310"/>
      <c r="K62" s="310"/>
      <c r="L62" s="310"/>
      <c r="M62" s="310"/>
      <c r="N62" s="310">
        <v>0</v>
      </c>
      <c r="O62" s="359">
        <v>0</v>
      </c>
    </row>
    <row r="63" spans="1:15" ht="12.75" x14ac:dyDescent="0.2">
      <c r="A63" s="339">
        <v>2</v>
      </c>
      <c r="B63" s="337">
        <v>1</v>
      </c>
      <c r="C63" s="337">
        <v>2</v>
      </c>
      <c r="D63" s="337">
        <v>3</v>
      </c>
      <c r="E63" s="337"/>
      <c r="F63" s="340" t="s">
        <v>40</v>
      </c>
      <c r="G63" s="404">
        <v>0</v>
      </c>
      <c r="H63" s="404">
        <v>0</v>
      </c>
      <c r="I63" s="404">
        <v>0</v>
      </c>
      <c r="J63" s="404">
        <v>0</v>
      </c>
      <c r="K63" s="404">
        <v>0</v>
      </c>
      <c r="L63" s="404">
        <v>0</v>
      </c>
      <c r="M63" s="404">
        <v>0</v>
      </c>
      <c r="N63" s="404">
        <v>0</v>
      </c>
      <c r="O63" s="368">
        <v>0</v>
      </c>
    </row>
    <row r="64" spans="1:15" ht="12.75" x14ac:dyDescent="0.2">
      <c r="A64" s="319">
        <v>2</v>
      </c>
      <c r="B64" s="320">
        <v>1</v>
      </c>
      <c r="C64" s="320">
        <v>2</v>
      </c>
      <c r="D64" s="320">
        <v>3</v>
      </c>
      <c r="E64" s="320" t="s">
        <v>305</v>
      </c>
      <c r="F64" s="316" t="s">
        <v>40</v>
      </c>
      <c r="G64" s="321"/>
      <c r="H64" s="321"/>
      <c r="I64" s="321"/>
      <c r="J64" s="321"/>
      <c r="K64" s="321"/>
      <c r="L64" s="321"/>
      <c r="M64" s="321"/>
      <c r="N64" s="321">
        <v>0</v>
      </c>
      <c r="O64" s="369">
        <v>0</v>
      </c>
    </row>
    <row r="65" spans="1:15" ht="12.75" x14ac:dyDescent="0.2">
      <c r="A65" s="317">
        <v>2</v>
      </c>
      <c r="B65" s="312">
        <v>1</v>
      </c>
      <c r="C65" s="312">
        <v>3</v>
      </c>
      <c r="D65" s="312"/>
      <c r="E65" s="312"/>
      <c r="F65" s="318" t="s">
        <v>42</v>
      </c>
      <c r="G65" s="310">
        <v>0</v>
      </c>
      <c r="H65" s="310">
        <v>0</v>
      </c>
      <c r="I65" s="310">
        <v>0</v>
      </c>
      <c r="J65" s="310">
        <v>0</v>
      </c>
      <c r="K65" s="310">
        <v>0</v>
      </c>
      <c r="L65" s="310">
        <v>0</v>
      </c>
      <c r="M65" s="310">
        <v>0</v>
      </c>
      <c r="N65" s="310">
        <v>0</v>
      </c>
      <c r="O65" s="359">
        <v>0</v>
      </c>
    </row>
    <row r="66" spans="1:15" ht="12.75" x14ac:dyDescent="0.2">
      <c r="A66" s="317">
        <v>2</v>
      </c>
      <c r="B66" s="312">
        <v>1</v>
      </c>
      <c r="C66" s="312">
        <v>3</v>
      </c>
      <c r="D66" s="312">
        <v>1</v>
      </c>
      <c r="E66" s="312"/>
      <c r="F66" s="318" t="s">
        <v>101</v>
      </c>
      <c r="G66" s="310">
        <v>0</v>
      </c>
      <c r="H66" s="310">
        <v>0</v>
      </c>
      <c r="I66" s="310">
        <v>0</v>
      </c>
      <c r="J66" s="310">
        <v>0</v>
      </c>
      <c r="K66" s="310">
        <v>0</v>
      </c>
      <c r="L66" s="310">
        <v>0</v>
      </c>
      <c r="M66" s="310">
        <v>0</v>
      </c>
      <c r="N66" s="310">
        <v>0</v>
      </c>
      <c r="O66" s="359">
        <v>0</v>
      </c>
    </row>
    <row r="67" spans="1:15" ht="12.75" x14ac:dyDescent="0.2">
      <c r="A67" s="319">
        <v>2</v>
      </c>
      <c r="B67" s="320">
        <v>1</v>
      </c>
      <c r="C67" s="320">
        <v>3</v>
      </c>
      <c r="D67" s="320">
        <v>1</v>
      </c>
      <c r="E67" s="320" t="s">
        <v>305</v>
      </c>
      <c r="F67" s="316" t="s">
        <v>102</v>
      </c>
      <c r="G67" s="321"/>
      <c r="H67" s="321"/>
      <c r="I67" s="321"/>
      <c r="J67" s="321"/>
      <c r="K67" s="321"/>
      <c r="L67" s="321"/>
      <c r="M67" s="321"/>
      <c r="N67" s="321">
        <v>0</v>
      </c>
      <c r="O67" s="369">
        <v>0</v>
      </c>
    </row>
    <row r="68" spans="1:15" ht="12.75" x14ac:dyDescent="0.2">
      <c r="A68" s="317">
        <v>2</v>
      </c>
      <c r="B68" s="312">
        <v>1</v>
      </c>
      <c r="C68" s="312">
        <v>3</v>
      </c>
      <c r="D68" s="312">
        <v>1</v>
      </c>
      <c r="E68" s="312" t="s">
        <v>306</v>
      </c>
      <c r="F68" s="318" t="s">
        <v>103</v>
      </c>
      <c r="G68" s="310"/>
      <c r="H68" s="310"/>
      <c r="I68" s="310"/>
      <c r="J68" s="310"/>
      <c r="K68" s="310"/>
      <c r="L68" s="310"/>
      <c r="M68" s="310"/>
      <c r="N68" s="310">
        <v>0</v>
      </c>
      <c r="O68" s="359">
        <v>0</v>
      </c>
    </row>
    <row r="69" spans="1:15" ht="12.75" x14ac:dyDescent="0.2">
      <c r="A69" s="317">
        <v>2</v>
      </c>
      <c r="B69" s="312">
        <v>1</v>
      </c>
      <c r="C69" s="312">
        <v>3</v>
      </c>
      <c r="D69" s="312">
        <v>2</v>
      </c>
      <c r="E69" s="312"/>
      <c r="F69" s="318" t="s">
        <v>104</v>
      </c>
      <c r="G69" s="310">
        <v>0</v>
      </c>
      <c r="H69" s="310">
        <v>0</v>
      </c>
      <c r="I69" s="310">
        <v>0</v>
      </c>
      <c r="J69" s="310">
        <v>0</v>
      </c>
      <c r="K69" s="310">
        <v>0</v>
      </c>
      <c r="L69" s="310">
        <v>0</v>
      </c>
      <c r="M69" s="310">
        <v>0</v>
      </c>
      <c r="N69" s="310">
        <v>0</v>
      </c>
      <c r="O69" s="359">
        <v>0</v>
      </c>
    </row>
    <row r="70" spans="1:15" ht="12.75" x14ac:dyDescent="0.2">
      <c r="A70" s="339">
        <v>2</v>
      </c>
      <c r="B70" s="337">
        <v>1</v>
      </c>
      <c r="C70" s="337">
        <v>3</v>
      </c>
      <c r="D70" s="337">
        <v>2</v>
      </c>
      <c r="E70" s="337" t="s">
        <v>305</v>
      </c>
      <c r="F70" s="340" t="s">
        <v>105</v>
      </c>
      <c r="G70" s="404"/>
      <c r="H70" s="404"/>
      <c r="I70" s="404"/>
      <c r="J70" s="404"/>
      <c r="K70" s="404"/>
      <c r="L70" s="404"/>
      <c r="M70" s="404"/>
      <c r="N70" s="404">
        <v>0</v>
      </c>
      <c r="O70" s="368">
        <v>0</v>
      </c>
    </row>
    <row r="71" spans="1:15" ht="12.75" x14ac:dyDescent="0.2">
      <c r="A71" s="319">
        <v>2</v>
      </c>
      <c r="B71" s="320">
        <v>1</v>
      </c>
      <c r="C71" s="320">
        <v>3</v>
      </c>
      <c r="D71" s="320">
        <v>2</v>
      </c>
      <c r="E71" s="320" t="s">
        <v>306</v>
      </c>
      <c r="F71" s="316" t="s">
        <v>106</v>
      </c>
      <c r="G71" s="321"/>
      <c r="H71" s="321"/>
      <c r="I71" s="321"/>
      <c r="J71" s="321"/>
      <c r="K71" s="321"/>
      <c r="L71" s="321"/>
      <c r="M71" s="321"/>
      <c r="N71" s="321">
        <v>0</v>
      </c>
      <c r="O71" s="369">
        <v>0</v>
      </c>
    </row>
    <row r="72" spans="1:15" ht="12.75" x14ac:dyDescent="0.2">
      <c r="A72" s="311">
        <v>2</v>
      </c>
      <c r="B72" s="312">
        <v>1</v>
      </c>
      <c r="C72" s="312">
        <v>4</v>
      </c>
      <c r="D72" s="312"/>
      <c r="E72" s="312"/>
      <c r="F72" s="313" t="s">
        <v>43</v>
      </c>
      <c r="G72" s="310">
        <v>0</v>
      </c>
      <c r="H72" s="310">
        <v>0</v>
      </c>
      <c r="I72" s="310">
        <v>0</v>
      </c>
      <c r="J72" s="310">
        <v>0</v>
      </c>
      <c r="K72" s="310">
        <v>0</v>
      </c>
      <c r="L72" s="310">
        <v>0</v>
      </c>
      <c r="M72" s="310">
        <v>0</v>
      </c>
      <c r="N72" s="310">
        <v>0</v>
      </c>
      <c r="O72" s="359">
        <v>0</v>
      </c>
    </row>
    <row r="73" spans="1:15" ht="12.75" x14ac:dyDescent="0.2">
      <c r="A73" s="319">
        <v>2</v>
      </c>
      <c r="B73" s="320">
        <v>1</v>
      </c>
      <c r="C73" s="320">
        <v>4</v>
      </c>
      <c r="D73" s="320">
        <v>1</v>
      </c>
      <c r="E73" s="320"/>
      <c r="F73" s="316" t="s">
        <v>44</v>
      </c>
      <c r="G73" s="321">
        <v>0</v>
      </c>
      <c r="H73" s="321">
        <v>0</v>
      </c>
      <c r="I73" s="321">
        <v>0</v>
      </c>
      <c r="J73" s="321">
        <v>0</v>
      </c>
      <c r="K73" s="321">
        <v>0</v>
      </c>
      <c r="L73" s="321">
        <v>0</v>
      </c>
      <c r="M73" s="321">
        <v>0</v>
      </c>
      <c r="N73" s="321">
        <v>0</v>
      </c>
      <c r="O73" s="369">
        <v>0</v>
      </c>
    </row>
    <row r="74" spans="1:15" ht="12.75" x14ac:dyDescent="0.2">
      <c r="A74" s="360">
        <v>2</v>
      </c>
      <c r="B74" s="361">
        <v>1</v>
      </c>
      <c r="C74" s="361">
        <v>4</v>
      </c>
      <c r="D74" s="361">
        <v>1</v>
      </c>
      <c r="E74" s="361" t="s">
        <v>305</v>
      </c>
      <c r="F74" s="379" t="s">
        <v>44</v>
      </c>
      <c r="G74" s="364"/>
      <c r="H74" s="364"/>
      <c r="I74" s="364"/>
      <c r="J74" s="364"/>
      <c r="K74" s="364"/>
      <c r="L74" s="364"/>
      <c r="M74" s="364"/>
      <c r="N74" s="364">
        <v>0</v>
      </c>
      <c r="O74" s="365">
        <v>0</v>
      </c>
    </row>
    <row r="75" spans="1:15" ht="12.75" x14ac:dyDescent="0.2">
      <c r="A75" s="311">
        <v>2</v>
      </c>
      <c r="B75" s="312">
        <v>1</v>
      </c>
      <c r="C75" s="312">
        <v>4</v>
      </c>
      <c r="D75" s="312">
        <v>2</v>
      </c>
      <c r="E75" s="312"/>
      <c r="F75" s="313" t="s">
        <v>110</v>
      </c>
      <c r="G75" s="310">
        <v>0</v>
      </c>
      <c r="H75" s="310">
        <v>0</v>
      </c>
      <c r="I75" s="310">
        <v>0</v>
      </c>
      <c r="J75" s="310">
        <v>0</v>
      </c>
      <c r="K75" s="310">
        <v>0</v>
      </c>
      <c r="L75" s="310">
        <v>0</v>
      </c>
      <c r="M75" s="310">
        <v>0</v>
      </c>
      <c r="N75" s="310">
        <v>0</v>
      </c>
      <c r="O75" s="359">
        <v>0</v>
      </c>
    </row>
    <row r="76" spans="1:15" ht="12.75" x14ac:dyDescent="0.2">
      <c r="A76" s="311">
        <v>2</v>
      </c>
      <c r="B76" s="312">
        <v>1</v>
      </c>
      <c r="C76" s="312">
        <v>4</v>
      </c>
      <c r="D76" s="312">
        <v>2</v>
      </c>
      <c r="E76" s="312" t="s">
        <v>305</v>
      </c>
      <c r="F76" s="313" t="s">
        <v>107</v>
      </c>
      <c r="G76" s="310"/>
      <c r="H76" s="310"/>
      <c r="I76" s="310"/>
      <c r="J76" s="310"/>
      <c r="K76" s="310"/>
      <c r="L76" s="310"/>
      <c r="M76" s="310"/>
      <c r="N76" s="310">
        <v>0</v>
      </c>
      <c r="O76" s="359">
        <v>0</v>
      </c>
    </row>
    <row r="77" spans="1:15" ht="12.75" x14ac:dyDescent="0.2">
      <c r="A77" s="311">
        <v>2</v>
      </c>
      <c r="B77" s="312">
        <v>1</v>
      </c>
      <c r="C77" s="312">
        <v>4</v>
      </c>
      <c r="D77" s="312">
        <v>2</v>
      </c>
      <c r="E77" s="312" t="s">
        <v>306</v>
      </c>
      <c r="F77" s="313" t="s">
        <v>108</v>
      </c>
      <c r="G77" s="310"/>
      <c r="H77" s="310"/>
      <c r="I77" s="310"/>
      <c r="J77" s="310"/>
      <c r="K77" s="310"/>
      <c r="L77" s="310"/>
      <c r="M77" s="310"/>
      <c r="N77" s="310">
        <v>0</v>
      </c>
      <c r="O77" s="359">
        <v>0</v>
      </c>
    </row>
    <row r="78" spans="1:15" ht="12.75" x14ac:dyDescent="0.2">
      <c r="A78" s="339">
        <v>2</v>
      </c>
      <c r="B78" s="337">
        <v>1</v>
      </c>
      <c r="C78" s="337">
        <v>4</v>
      </c>
      <c r="D78" s="337">
        <v>2</v>
      </c>
      <c r="E78" s="337" t="s">
        <v>307</v>
      </c>
      <c r="F78" s="340" t="s">
        <v>109</v>
      </c>
      <c r="G78" s="404"/>
      <c r="H78" s="404"/>
      <c r="I78" s="404"/>
      <c r="J78" s="404"/>
      <c r="K78" s="404"/>
      <c r="L78" s="404"/>
      <c r="M78" s="404"/>
      <c r="N78" s="404">
        <v>0</v>
      </c>
      <c r="O78" s="368">
        <v>0</v>
      </c>
    </row>
    <row r="79" spans="1:15" ht="12.75" x14ac:dyDescent="0.2">
      <c r="A79" s="319">
        <v>2</v>
      </c>
      <c r="B79" s="320">
        <v>1</v>
      </c>
      <c r="C79" s="320">
        <v>4</v>
      </c>
      <c r="D79" s="320">
        <v>2</v>
      </c>
      <c r="E79" s="320" t="s">
        <v>308</v>
      </c>
      <c r="F79" s="308" t="s">
        <v>360</v>
      </c>
      <c r="G79" s="321"/>
      <c r="H79" s="321"/>
      <c r="I79" s="321"/>
      <c r="J79" s="321"/>
      <c r="K79" s="321"/>
      <c r="L79" s="321"/>
      <c r="M79" s="321"/>
      <c r="N79" s="321">
        <v>0</v>
      </c>
      <c r="O79" s="369">
        <v>0</v>
      </c>
    </row>
    <row r="80" spans="1:15" ht="12.75" x14ac:dyDescent="0.2">
      <c r="A80" s="311">
        <v>2</v>
      </c>
      <c r="B80" s="312">
        <v>1</v>
      </c>
      <c r="C80" s="312">
        <v>5</v>
      </c>
      <c r="D80" s="312"/>
      <c r="E80" s="312"/>
      <c r="F80" s="313" t="s">
        <v>361</v>
      </c>
      <c r="G80" s="310">
        <v>6464620.2243419997</v>
      </c>
      <c r="H80" s="310">
        <v>6116961.5622779997</v>
      </c>
      <c r="I80" s="310">
        <v>17891215.538763002</v>
      </c>
      <c r="J80" s="310">
        <v>4504410.4133280003</v>
      </c>
      <c r="K80" s="310">
        <v>2153505.5017560003</v>
      </c>
      <c r="L80" s="310">
        <v>0</v>
      </c>
      <c r="M80" s="310">
        <v>15481069.759532999</v>
      </c>
      <c r="N80" s="310">
        <v>52611783</v>
      </c>
      <c r="O80" s="359">
        <v>7.2256816673609467</v>
      </c>
    </row>
    <row r="81" spans="1:15" ht="12.75" x14ac:dyDescent="0.2">
      <c r="A81" s="319">
        <v>2</v>
      </c>
      <c r="B81" s="320">
        <v>1</v>
      </c>
      <c r="C81" s="320">
        <v>5</v>
      </c>
      <c r="D81" s="320">
        <v>1</v>
      </c>
      <c r="E81" s="320"/>
      <c r="F81" s="316" t="s">
        <v>111</v>
      </c>
      <c r="G81" s="321">
        <v>2978177.3747219997</v>
      </c>
      <c r="H81" s="321">
        <v>2818014.9636979997</v>
      </c>
      <c r="I81" s="321">
        <v>8242280.5168329999</v>
      </c>
      <c r="J81" s="321">
        <v>2075130.899248</v>
      </c>
      <c r="K81" s="321">
        <v>992095.61259600008</v>
      </c>
      <c r="L81" s="321">
        <v>0</v>
      </c>
      <c r="M81" s="321">
        <v>7131953.6329029994</v>
      </c>
      <c r="N81" s="321">
        <v>24237653</v>
      </c>
      <c r="O81" s="369">
        <v>3.328789768291184</v>
      </c>
    </row>
    <row r="82" spans="1:15" ht="12.75" x14ac:dyDescent="0.2">
      <c r="A82" s="311">
        <v>2</v>
      </c>
      <c r="B82" s="312">
        <v>1</v>
      </c>
      <c r="C82" s="312">
        <v>5</v>
      </c>
      <c r="D82" s="312">
        <v>1</v>
      </c>
      <c r="E82" s="312" t="s">
        <v>305</v>
      </c>
      <c r="F82" s="313" t="s">
        <v>111</v>
      </c>
      <c r="G82" s="310">
        <v>2978177.3747219997</v>
      </c>
      <c r="H82" s="310">
        <v>2818014.9636979997</v>
      </c>
      <c r="I82" s="310">
        <v>8242280.5168329999</v>
      </c>
      <c r="J82" s="310">
        <v>2075130.899248</v>
      </c>
      <c r="K82" s="310">
        <v>992095.61259600008</v>
      </c>
      <c r="L82" s="310">
        <v>0</v>
      </c>
      <c r="M82" s="310">
        <v>7131953.6329029994</v>
      </c>
      <c r="N82" s="310">
        <v>24237653</v>
      </c>
      <c r="O82" s="359">
        <v>3.328789768291184</v>
      </c>
    </row>
    <row r="83" spans="1:15" ht="12.75" x14ac:dyDescent="0.2">
      <c r="A83" s="319">
        <v>2</v>
      </c>
      <c r="B83" s="320">
        <v>1</v>
      </c>
      <c r="C83" s="320">
        <v>5</v>
      </c>
      <c r="D83" s="320">
        <v>2</v>
      </c>
      <c r="E83" s="320"/>
      <c r="F83" s="316" t="s">
        <v>112</v>
      </c>
      <c r="G83" s="321">
        <v>2982378.5596559998</v>
      </c>
      <c r="H83" s="321">
        <v>2821990.2145039998</v>
      </c>
      <c r="I83" s="321">
        <v>8253907.5424840003</v>
      </c>
      <c r="J83" s="321">
        <v>2078058.195904</v>
      </c>
      <c r="K83" s="321">
        <v>993495.11860800011</v>
      </c>
      <c r="L83" s="321">
        <v>0</v>
      </c>
      <c r="M83" s="321">
        <v>7142014.3688439997</v>
      </c>
      <c r="N83" s="321">
        <v>24271844</v>
      </c>
      <c r="O83" s="369">
        <v>3.3334855468373843</v>
      </c>
    </row>
    <row r="84" spans="1:15" ht="12.75" x14ac:dyDescent="0.2">
      <c r="A84" s="311">
        <v>2</v>
      </c>
      <c r="B84" s="312">
        <v>1</v>
      </c>
      <c r="C84" s="312">
        <v>5</v>
      </c>
      <c r="D84" s="312">
        <v>2</v>
      </c>
      <c r="E84" s="312" t="s">
        <v>305</v>
      </c>
      <c r="F84" s="313" t="s">
        <v>112</v>
      </c>
      <c r="G84" s="310">
        <v>2982378.5596559998</v>
      </c>
      <c r="H84" s="310">
        <v>2821990.2145039998</v>
      </c>
      <c r="I84" s="310">
        <v>8253907.5424840003</v>
      </c>
      <c r="J84" s="310">
        <v>2078058.195904</v>
      </c>
      <c r="K84" s="310">
        <v>993495.11860800011</v>
      </c>
      <c r="L84" s="310">
        <v>0</v>
      </c>
      <c r="M84" s="310">
        <v>7142014.3688439997</v>
      </c>
      <c r="N84" s="310">
        <v>24271844</v>
      </c>
      <c r="O84" s="359">
        <v>3.3334855468373843</v>
      </c>
    </row>
    <row r="85" spans="1:15" ht="12.75" x14ac:dyDescent="0.2">
      <c r="A85" s="319">
        <v>2</v>
      </c>
      <c r="B85" s="320">
        <v>1</v>
      </c>
      <c r="C85" s="320">
        <v>5</v>
      </c>
      <c r="D85" s="320">
        <v>3</v>
      </c>
      <c r="E85" s="320"/>
      <c r="F85" s="316" t="s">
        <v>113</v>
      </c>
      <c r="G85" s="321">
        <v>504064.289964</v>
      </c>
      <c r="H85" s="321">
        <v>476956.38407599996</v>
      </c>
      <c r="I85" s="321">
        <v>1395027.479446</v>
      </c>
      <c r="J85" s="321">
        <v>351221.31817599997</v>
      </c>
      <c r="K85" s="321">
        <v>167914.770552</v>
      </c>
      <c r="L85" s="321">
        <v>0</v>
      </c>
      <c r="M85" s="321">
        <v>1207101.7577859999</v>
      </c>
      <c r="N85" s="321">
        <v>4102286</v>
      </c>
      <c r="O85" s="369">
        <v>0.56340635223237867</v>
      </c>
    </row>
    <row r="86" spans="1:15" ht="12.75" x14ac:dyDescent="0.2">
      <c r="A86" s="311">
        <v>2</v>
      </c>
      <c r="B86" s="312">
        <v>1</v>
      </c>
      <c r="C86" s="312">
        <v>5</v>
      </c>
      <c r="D86" s="312">
        <v>3</v>
      </c>
      <c r="E86" s="312" t="s">
        <v>305</v>
      </c>
      <c r="F86" s="313" t="s">
        <v>113</v>
      </c>
      <c r="G86" s="310">
        <v>504064.289964</v>
      </c>
      <c r="H86" s="310">
        <v>476956.38407599996</v>
      </c>
      <c r="I86" s="310">
        <v>1395027.479446</v>
      </c>
      <c r="J86" s="310">
        <v>351221.31817599997</v>
      </c>
      <c r="K86" s="310">
        <v>167914.770552</v>
      </c>
      <c r="L86" s="310">
        <v>0</v>
      </c>
      <c r="M86" s="310">
        <v>1207101.7577859999</v>
      </c>
      <c r="N86" s="310">
        <v>4102286</v>
      </c>
      <c r="O86" s="359">
        <v>0.56340635223237867</v>
      </c>
    </row>
    <row r="87" spans="1:15" ht="12.75" x14ac:dyDescent="0.2">
      <c r="A87" s="341">
        <v>2</v>
      </c>
      <c r="B87" s="342">
        <v>1</v>
      </c>
      <c r="C87" s="343">
        <v>5</v>
      </c>
      <c r="D87" s="343">
        <v>4</v>
      </c>
      <c r="E87" s="343"/>
      <c r="F87" s="344" t="s">
        <v>114</v>
      </c>
      <c r="G87" s="405">
        <v>0</v>
      </c>
      <c r="H87" s="405">
        <v>0</v>
      </c>
      <c r="I87" s="405">
        <v>0</v>
      </c>
      <c r="J87" s="405">
        <v>0</v>
      </c>
      <c r="K87" s="405">
        <v>0</v>
      </c>
      <c r="L87" s="405">
        <v>0</v>
      </c>
      <c r="M87" s="405">
        <v>0</v>
      </c>
      <c r="N87" s="405">
        <v>0</v>
      </c>
      <c r="O87" s="367">
        <v>0</v>
      </c>
    </row>
    <row r="88" spans="1:15" ht="12.75" x14ac:dyDescent="0.2">
      <c r="A88" s="339">
        <v>2</v>
      </c>
      <c r="B88" s="337">
        <v>1</v>
      </c>
      <c r="C88" s="337">
        <v>5</v>
      </c>
      <c r="D88" s="337">
        <v>4</v>
      </c>
      <c r="E88" s="337" t="s">
        <v>305</v>
      </c>
      <c r="F88" s="340" t="s">
        <v>114</v>
      </c>
      <c r="G88" s="404">
        <v>0</v>
      </c>
      <c r="H88" s="404">
        <v>0</v>
      </c>
      <c r="I88" s="404">
        <v>0</v>
      </c>
      <c r="J88" s="404">
        <v>0</v>
      </c>
      <c r="K88" s="404">
        <v>0</v>
      </c>
      <c r="L88" s="404">
        <v>0</v>
      </c>
      <c r="M88" s="404">
        <v>0</v>
      </c>
      <c r="N88" s="404">
        <v>0</v>
      </c>
      <c r="O88" s="368">
        <v>0</v>
      </c>
    </row>
    <row r="89" spans="1:15" ht="12.75" x14ac:dyDescent="0.2">
      <c r="A89" s="319">
        <v>2</v>
      </c>
      <c r="B89" s="320">
        <v>2</v>
      </c>
      <c r="C89" s="320"/>
      <c r="D89" s="320"/>
      <c r="E89" s="320"/>
      <c r="F89" s="308" t="s">
        <v>362</v>
      </c>
      <c r="G89" s="321">
        <v>3029040.0840299996</v>
      </c>
      <c r="H89" s="321">
        <v>2866142.3442700002</v>
      </c>
      <c r="I89" s="321">
        <v>8383046.0472950004</v>
      </c>
      <c r="J89" s="321">
        <v>2110570.9575199997</v>
      </c>
      <c r="K89" s="321">
        <v>1009039.08654</v>
      </c>
      <c r="L89" s="321">
        <v>0</v>
      </c>
      <c r="M89" s="321">
        <v>7253756.4803449996</v>
      </c>
      <c r="N89" s="321">
        <v>24651595</v>
      </c>
      <c r="O89" s="369">
        <v>3.0756649045608873</v>
      </c>
    </row>
    <row r="90" spans="1:15" ht="12.75" x14ac:dyDescent="0.2">
      <c r="A90" s="317">
        <v>2</v>
      </c>
      <c r="B90" s="312">
        <v>2</v>
      </c>
      <c r="C90" s="312">
        <v>1</v>
      </c>
      <c r="D90" s="312"/>
      <c r="E90" s="312"/>
      <c r="F90" s="318" t="s">
        <v>25</v>
      </c>
      <c r="G90" s="310">
        <v>571855.59600000002</v>
      </c>
      <c r="H90" s="310">
        <v>541101.96399999992</v>
      </c>
      <c r="I90" s="310">
        <v>1582643.8940000001</v>
      </c>
      <c r="J90" s="310">
        <v>398456.86399999994</v>
      </c>
      <c r="K90" s="310">
        <v>190497.52799999999</v>
      </c>
      <c r="L90" s="310">
        <v>0</v>
      </c>
      <c r="M90" s="310">
        <v>1369444.1540000001</v>
      </c>
      <c r="N90" s="310">
        <v>4654000</v>
      </c>
      <c r="O90" s="359">
        <v>0.63917853686688109</v>
      </c>
    </row>
    <row r="91" spans="1:15" ht="12.75" x14ac:dyDescent="0.2">
      <c r="A91" s="319">
        <v>2</v>
      </c>
      <c r="B91" s="320">
        <v>2</v>
      </c>
      <c r="C91" s="320">
        <v>1</v>
      </c>
      <c r="D91" s="320">
        <v>1</v>
      </c>
      <c r="E91" s="320"/>
      <c r="F91" s="308" t="s">
        <v>115</v>
      </c>
      <c r="G91" s="321">
        <v>0</v>
      </c>
      <c r="H91" s="321">
        <v>0</v>
      </c>
      <c r="I91" s="321">
        <v>0</v>
      </c>
      <c r="J91" s="321">
        <v>0</v>
      </c>
      <c r="K91" s="321">
        <v>0</v>
      </c>
      <c r="L91" s="321">
        <v>0</v>
      </c>
      <c r="M91" s="321">
        <v>0</v>
      </c>
      <c r="N91" s="321">
        <v>0</v>
      </c>
      <c r="O91" s="369">
        <v>0</v>
      </c>
    </row>
    <row r="92" spans="1:15" ht="12.75" x14ac:dyDescent="0.2">
      <c r="A92" s="317">
        <v>2</v>
      </c>
      <c r="B92" s="312">
        <v>2</v>
      </c>
      <c r="C92" s="312">
        <v>1</v>
      </c>
      <c r="D92" s="312">
        <v>1</v>
      </c>
      <c r="E92" s="312" t="s">
        <v>305</v>
      </c>
      <c r="F92" s="318" t="s">
        <v>115</v>
      </c>
      <c r="G92" s="310">
        <v>0</v>
      </c>
      <c r="H92" s="310">
        <v>0</v>
      </c>
      <c r="I92" s="310">
        <v>0</v>
      </c>
      <c r="J92" s="310">
        <v>0</v>
      </c>
      <c r="K92" s="310">
        <v>0</v>
      </c>
      <c r="L92" s="310">
        <v>0</v>
      </c>
      <c r="M92" s="310">
        <v>0</v>
      </c>
      <c r="N92" s="310">
        <v>0</v>
      </c>
      <c r="O92" s="359">
        <v>0</v>
      </c>
    </row>
    <row r="93" spans="1:15" ht="12.75" x14ac:dyDescent="0.2">
      <c r="A93" s="319">
        <v>2</v>
      </c>
      <c r="B93" s="320">
        <v>2</v>
      </c>
      <c r="C93" s="320">
        <v>1</v>
      </c>
      <c r="D93" s="320">
        <v>2</v>
      </c>
      <c r="E93" s="320"/>
      <c r="F93" s="308" t="s">
        <v>116</v>
      </c>
      <c r="G93" s="321">
        <v>53450.19</v>
      </c>
      <c r="H93" s="321">
        <v>50575.71</v>
      </c>
      <c r="I93" s="321">
        <v>147926.535</v>
      </c>
      <c r="J93" s="321">
        <v>37242.959999999999</v>
      </c>
      <c r="K93" s="321">
        <v>17805.420000000002</v>
      </c>
      <c r="L93" s="321">
        <v>0</v>
      </c>
      <c r="M93" s="321">
        <v>127999.185</v>
      </c>
      <c r="N93" s="321">
        <v>435000</v>
      </c>
      <c r="O93" s="369">
        <v>5.9742729595421845E-2</v>
      </c>
    </row>
    <row r="94" spans="1:15" ht="12.75" x14ac:dyDescent="0.2">
      <c r="A94" s="311">
        <v>2</v>
      </c>
      <c r="B94" s="312">
        <v>2</v>
      </c>
      <c r="C94" s="312">
        <v>1</v>
      </c>
      <c r="D94" s="312">
        <v>2</v>
      </c>
      <c r="E94" s="312" t="s">
        <v>305</v>
      </c>
      <c r="F94" s="313" t="s">
        <v>116</v>
      </c>
      <c r="G94" s="310">
        <v>53450.19</v>
      </c>
      <c r="H94" s="310">
        <v>50575.71</v>
      </c>
      <c r="I94" s="310">
        <v>147926.535</v>
      </c>
      <c r="J94" s="310">
        <v>37242.959999999999</v>
      </c>
      <c r="K94" s="310">
        <v>17805.420000000002</v>
      </c>
      <c r="L94" s="310">
        <v>0</v>
      </c>
      <c r="M94" s="310">
        <v>127999.185</v>
      </c>
      <c r="N94" s="310">
        <v>435000</v>
      </c>
      <c r="O94" s="359">
        <v>5.9742729595421845E-2</v>
      </c>
    </row>
    <row r="95" spans="1:15" ht="12.75" x14ac:dyDescent="0.2">
      <c r="A95" s="319">
        <v>2</v>
      </c>
      <c r="B95" s="320">
        <v>2</v>
      </c>
      <c r="C95" s="320">
        <v>1</v>
      </c>
      <c r="D95" s="320">
        <v>3</v>
      </c>
      <c r="E95" s="320"/>
      <c r="F95" s="308" t="s">
        <v>117</v>
      </c>
      <c r="G95" s="321">
        <v>32561.61</v>
      </c>
      <c r="H95" s="321">
        <v>30810.489999999998</v>
      </c>
      <c r="I95" s="321">
        <v>90116.164999999994</v>
      </c>
      <c r="J95" s="321">
        <v>22688.239999999998</v>
      </c>
      <c r="K95" s="321">
        <v>10846.980000000001</v>
      </c>
      <c r="L95" s="321">
        <v>0</v>
      </c>
      <c r="M95" s="321">
        <v>77976.514999999999</v>
      </c>
      <c r="N95" s="321">
        <v>265000</v>
      </c>
      <c r="O95" s="369">
        <v>3.6394996190314464E-2</v>
      </c>
    </row>
    <row r="96" spans="1:15" ht="12.75" x14ac:dyDescent="0.2">
      <c r="A96" s="317">
        <v>2</v>
      </c>
      <c r="B96" s="312">
        <v>2</v>
      </c>
      <c r="C96" s="312">
        <v>1</v>
      </c>
      <c r="D96" s="312">
        <v>3</v>
      </c>
      <c r="E96" s="312" t="s">
        <v>305</v>
      </c>
      <c r="F96" s="318" t="s">
        <v>117</v>
      </c>
      <c r="G96" s="310">
        <v>32561.61</v>
      </c>
      <c r="H96" s="310">
        <v>30810.489999999998</v>
      </c>
      <c r="I96" s="310">
        <v>90116.164999999994</v>
      </c>
      <c r="J96" s="310">
        <v>22688.239999999998</v>
      </c>
      <c r="K96" s="310">
        <v>10846.980000000001</v>
      </c>
      <c r="L96" s="310">
        <v>0</v>
      </c>
      <c r="M96" s="310">
        <v>77976.514999999999</v>
      </c>
      <c r="N96" s="310">
        <v>265000</v>
      </c>
      <c r="O96" s="359">
        <v>3.6394996190314464E-2</v>
      </c>
    </row>
    <row r="97" spans="1:15" ht="12.75" x14ac:dyDescent="0.2">
      <c r="A97" s="319">
        <v>2</v>
      </c>
      <c r="B97" s="320">
        <v>2</v>
      </c>
      <c r="C97" s="320">
        <v>1</v>
      </c>
      <c r="D97" s="320">
        <v>4</v>
      </c>
      <c r="E97" s="320"/>
      <c r="F97" s="308" t="s">
        <v>118</v>
      </c>
      <c r="G97" s="321">
        <v>0</v>
      </c>
      <c r="H97" s="321">
        <v>0</v>
      </c>
      <c r="I97" s="321">
        <v>0</v>
      </c>
      <c r="J97" s="321">
        <v>0</v>
      </c>
      <c r="K97" s="321">
        <v>0</v>
      </c>
      <c r="L97" s="321">
        <v>0</v>
      </c>
      <c r="M97" s="321">
        <v>0</v>
      </c>
      <c r="N97" s="321">
        <v>0</v>
      </c>
      <c r="O97" s="369">
        <v>0</v>
      </c>
    </row>
    <row r="98" spans="1:15" ht="12.75" x14ac:dyDescent="0.2">
      <c r="A98" s="317">
        <v>2</v>
      </c>
      <c r="B98" s="312">
        <v>2</v>
      </c>
      <c r="C98" s="312">
        <v>1</v>
      </c>
      <c r="D98" s="312">
        <v>4</v>
      </c>
      <c r="E98" s="312" t="s">
        <v>305</v>
      </c>
      <c r="F98" s="318" t="s">
        <v>118</v>
      </c>
      <c r="G98" s="310">
        <v>0</v>
      </c>
      <c r="H98" s="310">
        <v>0</v>
      </c>
      <c r="I98" s="310">
        <v>0</v>
      </c>
      <c r="J98" s="310">
        <v>0</v>
      </c>
      <c r="K98" s="310">
        <v>0</v>
      </c>
      <c r="L98" s="310">
        <v>0</v>
      </c>
      <c r="M98" s="310">
        <v>0</v>
      </c>
      <c r="N98" s="310">
        <v>0</v>
      </c>
      <c r="O98" s="359">
        <v>0</v>
      </c>
    </row>
    <row r="99" spans="1:15" ht="12.75" x14ac:dyDescent="0.2">
      <c r="A99" s="319">
        <v>2</v>
      </c>
      <c r="B99" s="320">
        <v>2</v>
      </c>
      <c r="C99" s="320">
        <v>1</v>
      </c>
      <c r="D99" s="320">
        <v>5</v>
      </c>
      <c r="E99" s="320"/>
      <c r="F99" s="308" t="s">
        <v>119</v>
      </c>
      <c r="G99" s="321">
        <v>258035.4</v>
      </c>
      <c r="H99" s="321">
        <v>244158.59999999998</v>
      </c>
      <c r="I99" s="321">
        <v>714128.1</v>
      </c>
      <c r="J99" s="321">
        <v>179793.6</v>
      </c>
      <c r="K99" s="321">
        <v>85957.200000000012</v>
      </c>
      <c r="L99" s="321">
        <v>0</v>
      </c>
      <c r="M99" s="321">
        <v>617927.1</v>
      </c>
      <c r="N99" s="321">
        <v>2100000</v>
      </c>
      <c r="O99" s="369">
        <v>0.28841317735720889</v>
      </c>
    </row>
    <row r="100" spans="1:15" ht="12.75" x14ac:dyDescent="0.2">
      <c r="A100" s="317">
        <v>2</v>
      </c>
      <c r="B100" s="312">
        <v>2</v>
      </c>
      <c r="C100" s="312">
        <v>1</v>
      </c>
      <c r="D100" s="312">
        <v>5</v>
      </c>
      <c r="E100" s="312" t="s">
        <v>305</v>
      </c>
      <c r="F100" s="318" t="s">
        <v>119</v>
      </c>
      <c r="G100" s="321">
        <v>258035.4</v>
      </c>
      <c r="H100" s="321">
        <v>244158.59999999998</v>
      </c>
      <c r="I100" s="321">
        <v>714128.1</v>
      </c>
      <c r="J100" s="321">
        <v>179793.6</v>
      </c>
      <c r="K100" s="321">
        <v>85957.200000000012</v>
      </c>
      <c r="L100" s="321">
        <v>0</v>
      </c>
      <c r="M100" s="321">
        <v>617927.1</v>
      </c>
      <c r="N100" s="310">
        <v>2100000</v>
      </c>
      <c r="O100" s="359">
        <v>0.28841317735720889</v>
      </c>
    </row>
    <row r="101" spans="1:15" ht="12.75" x14ac:dyDescent="0.2">
      <c r="A101" s="317">
        <v>2</v>
      </c>
      <c r="B101" s="312">
        <v>2</v>
      </c>
      <c r="C101" s="312">
        <v>1</v>
      </c>
      <c r="D101" s="312">
        <v>6</v>
      </c>
      <c r="E101" s="312"/>
      <c r="F101" s="318" t="s">
        <v>26</v>
      </c>
      <c r="G101" s="321">
        <v>0</v>
      </c>
      <c r="H101" s="321">
        <v>0</v>
      </c>
      <c r="I101" s="321">
        <v>0</v>
      </c>
      <c r="J101" s="321">
        <v>0</v>
      </c>
      <c r="K101" s="321">
        <v>0</v>
      </c>
      <c r="L101" s="321">
        <v>0</v>
      </c>
      <c r="M101" s="321">
        <v>0</v>
      </c>
      <c r="N101" s="310">
        <v>0</v>
      </c>
      <c r="O101" s="359">
        <v>0</v>
      </c>
    </row>
    <row r="102" spans="1:15" ht="12.75" x14ac:dyDescent="0.2">
      <c r="A102" s="319">
        <v>2</v>
      </c>
      <c r="B102" s="320">
        <v>2</v>
      </c>
      <c r="C102" s="320">
        <v>1</v>
      </c>
      <c r="D102" s="320">
        <v>6</v>
      </c>
      <c r="E102" s="320" t="s">
        <v>305</v>
      </c>
      <c r="F102" s="308" t="s">
        <v>120</v>
      </c>
      <c r="G102" s="321"/>
      <c r="H102" s="321"/>
      <c r="I102" s="321"/>
      <c r="J102" s="321"/>
      <c r="K102" s="321"/>
      <c r="L102" s="321"/>
      <c r="M102" s="321"/>
      <c r="N102" s="321">
        <v>0</v>
      </c>
      <c r="O102" s="369">
        <v>0</v>
      </c>
    </row>
    <row r="103" spans="1:15" ht="12.75" x14ac:dyDescent="0.2">
      <c r="A103" s="317">
        <v>2</v>
      </c>
      <c r="B103" s="312">
        <v>2</v>
      </c>
      <c r="C103" s="312">
        <v>1</v>
      </c>
      <c r="D103" s="312">
        <v>6</v>
      </c>
      <c r="E103" s="312" t="s">
        <v>306</v>
      </c>
      <c r="F103" s="318" t="s">
        <v>121</v>
      </c>
      <c r="G103" s="310"/>
      <c r="H103" s="310"/>
      <c r="I103" s="310"/>
      <c r="J103" s="310"/>
      <c r="K103" s="310"/>
      <c r="L103" s="310"/>
      <c r="M103" s="310"/>
      <c r="N103" s="310">
        <v>0</v>
      </c>
      <c r="O103" s="359">
        <v>0</v>
      </c>
    </row>
    <row r="104" spans="1:15" ht="12.75" x14ac:dyDescent="0.2">
      <c r="A104" s="319">
        <v>2</v>
      </c>
      <c r="B104" s="320">
        <v>2</v>
      </c>
      <c r="C104" s="320">
        <v>1</v>
      </c>
      <c r="D104" s="320">
        <v>7</v>
      </c>
      <c r="E104" s="320"/>
      <c r="F104" s="308" t="s">
        <v>27</v>
      </c>
      <c r="G104" s="321">
        <v>6635.1959999999999</v>
      </c>
      <c r="H104" s="321">
        <v>6278.3639999999996</v>
      </c>
      <c r="I104" s="321">
        <v>18363.294000000002</v>
      </c>
      <c r="J104" s="321">
        <v>4623.2640000000001</v>
      </c>
      <c r="K104" s="321">
        <v>2210.328</v>
      </c>
      <c r="L104" s="321">
        <v>0</v>
      </c>
      <c r="M104" s="321">
        <v>15889.554</v>
      </c>
      <c r="N104" s="321">
        <v>54000</v>
      </c>
      <c r="O104" s="369">
        <v>7.4163388463282295E-3</v>
      </c>
    </row>
    <row r="105" spans="1:15" ht="12.75" x14ac:dyDescent="0.2">
      <c r="A105" s="311">
        <v>2</v>
      </c>
      <c r="B105" s="312">
        <v>2</v>
      </c>
      <c r="C105" s="312">
        <v>1</v>
      </c>
      <c r="D105" s="312">
        <v>7</v>
      </c>
      <c r="E105" s="312" t="s">
        <v>305</v>
      </c>
      <c r="F105" s="313" t="s">
        <v>27</v>
      </c>
      <c r="G105" s="310">
        <v>6635.1959999999999</v>
      </c>
      <c r="H105" s="310">
        <v>6278.3639999999996</v>
      </c>
      <c r="I105" s="310">
        <v>18363.294000000002</v>
      </c>
      <c r="J105" s="310">
        <v>4623.2640000000001</v>
      </c>
      <c r="K105" s="310">
        <v>2210.328</v>
      </c>
      <c r="L105" s="310">
        <v>0</v>
      </c>
      <c r="M105" s="310">
        <v>15889.554</v>
      </c>
      <c r="N105" s="310">
        <v>54000</v>
      </c>
      <c r="O105" s="359">
        <v>7.4163388463282295E-3</v>
      </c>
    </row>
    <row r="106" spans="1:15" ht="12.75" x14ac:dyDescent="0.2">
      <c r="A106" s="339">
        <v>2</v>
      </c>
      <c r="B106" s="337">
        <v>2</v>
      </c>
      <c r="C106" s="337">
        <v>1</v>
      </c>
      <c r="D106" s="337">
        <v>8</v>
      </c>
      <c r="E106" s="337"/>
      <c r="F106" s="340" t="s">
        <v>122</v>
      </c>
      <c r="G106" s="404">
        <v>221173.19999999998</v>
      </c>
      <c r="H106" s="404">
        <v>209278.8</v>
      </c>
      <c r="I106" s="404">
        <v>612109.80000000005</v>
      </c>
      <c r="J106" s="404">
        <v>154108.79999999999</v>
      </c>
      <c r="K106" s="404">
        <v>73677.600000000006</v>
      </c>
      <c r="L106" s="404">
        <v>0</v>
      </c>
      <c r="M106" s="404">
        <v>529651.79999999993</v>
      </c>
      <c r="N106" s="404">
        <v>1800000</v>
      </c>
      <c r="O106" s="368">
        <v>0.24721129487760765</v>
      </c>
    </row>
    <row r="107" spans="1:15" ht="12.75" x14ac:dyDescent="0.2">
      <c r="A107" s="319">
        <v>2</v>
      </c>
      <c r="B107" s="320">
        <v>2</v>
      </c>
      <c r="C107" s="320">
        <v>1</v>
      </c>
      <c r="D107" s="320">
        <v>8</v>
      </c>
      <c r="E107" s="320" t="s">
        <v>305</v>
      </c>
      <c r="F107" s="308" t="s">
        <v>122</v>
      </c>
      <c r="G107" s="321">
        <v>221173.19999999998</v>
      </c>
      <c r="H107" s="321">
        <v>209278.8</v>
      </c>
      <c r="I107" s="321">
        <v>612109.80000000005</v>
      </c>
      <c r="J107" s="321">
        <v>154108.79999999999</v>
      </c>
      <c r="K107" s="321">
        <v>73677.600000000006</v>
      </c>
      <c r="L107" s="321">
        <v>0</v>
      </c>
      <c r="M107" s="321">
        <v>529651.79999999993</v>
      </c>
      <c r="N107" s="321">
        <v>1800000</v>
      </c>
      <c r="O107" s="369">
        <v>0.24721129487760765</v>
      </c>
    </row>
    <row r="108" spans="1:15" ht="12.75" x14ac:dyDescent="0.2">
      <c r="A108" s="311">
        <v>2</v>
      </c>
      <c r="B108" s="312">
        <v>2</v>
      </c>
      <c r="C108" s="312">
        <v>2</v>
      </c>
      <c r="D108" s="312"/>
      <c r="E108" s="312"/>
      <c r="F108" s="313" t="s">
        <v>363</v>
      </c>
      <c r="G108" s="310">
        <v>3538.7712000000001</v>
      </c>
      <c r="H108" s="310">
        <v>3348.4607999999998</v>
      </c>
      <c r="I108" s="310">
        <v>9793.7567999999992</v>
      </c>
      <c r="J108" s="310">
        <v>2465.7408</v>
      </c>
      <c r="K108" s="310">
        <v>1178.8416000000002</v>
      </c>
      <c r="L108" s="310">
        <v>0</v>
      </c>
      <c r="M108" s="310">
        <v>8474.4287999999997</v>
      </c>
      <c r="N108" s="310">
        <v>28800</v>
      </c>
      <c r="O108" s="359">
        <v>3.9553807180417221E-3</v>
      </c>
    </row>
    <row r="109" spans="1:15" ht="12.75" x14ac:dyDescent="0.2">
      <c r="A109" s="319">
        <v>2</v>
      </c>
      <c r="B109" s="320">
        <v>2</v>
      </c>
      <c r="C109" s="320">
        <v>2</v>
      </c>
      <c r="D109" s="320">
        <v>1</v>
      </c>
      <c r="E109" s="320"/>
      <c r="F109" s="308" t="s">
        <v>123</v>
      </c>
      <c r="G109" s="321">
        <v>3538.7712000000001</v>
      </c>
      <c r="H109" s="321">
        <v>3348.4607999999998</v>
      </c>
      <c r="I109" s="321">
        <v>9793.7567999999992</v>
      </c>
      <c r="J109" s="321">
        <v>2465.7408</v>
      </c>
      <c r="K109" s="321">
        <v>1178.8416000000002</v>
      </c>
      <c r="L109" s="321">
        <v>0</v>
      </c>
      <c r="M109" s="321">
        <v>8474.4287999999997</v>
      </c>
      <c r="N109" s="321">
        <v>28800</v>
      </c>
      <c r="O109" s="369">
        <v>3.9553807180417221E-3</v>
      </c>
    </row>
    <row r="110" spans="1:15" ht="12.75" x14ac:dyDescent="0.2">
      <c r="A110" s="311">
        <v>2</v>
      </c>
      <c r="B110" s="312">
        <v>2</v>
      </c>
      <c r="C110" s="312">
        <v>2</v>
      </c>
      <c r="D110" s="312">
        <v>1</v>
      </c>
      <c r="E110" s="312" t="s">
        <v>305</v>
      </c>
      <c r="F110" s="313" t="s">
        <v>123</v>
      </c>
      <c r="G110" s="310">
        <v>3538.7712000000001</v>
      </c>
      <c r="H110" s="310">
        <v>3348.4607999999998</v>
      </c>
      <c r="I110" s="310">
        <v>9793.7567999999992</v>
      </c>
      <c r="J110" s="310">
        <v>2465.7408</v>
      </c>
      <c r="K110" s="310">
        <v>1178.8416000000002</v>
      </c>
      <c r="L110" s="310">
        <v>0</v>
      </c>
      <c r="M110" s="310">
        <v>8474.4287999999997</v>
      </c>
      <c r="N110" s="310">
        <v>28800</v>
      </c>
      <c r="O110" s="359">
        <v>3.9553807180417221E-3</v>
      </c>
    </row>
    <row r="111" spans="1:15" ht="12.75" x14ac:dyDescent="0.2">
      <c r="A111" s="339">
        <v>2</v>
      </c>
      <c r="B111" s="337">
        <v>2</v>
      </c>
      <c r="C111" s="337">
        <v>2</v>
      </c>
      <c r="D111" s="337">
        <v>2</v>
      </c>
      <c r="E111" s="337"/>
      <c r="F111" s="340" t="s">
        <v>124</v>
      </c>
      <c r="G111" s="404">
        <v>0</v>
      </c>
      <c r="H111" s="404">
        <v>0</v>
      </c>
      <c r="I111" s="404">
        <v>0</v>
      </c>
      <c r="J111" s="404">
        <v>0</v>
      </c>
      <c r="K111" s="404">
        <v>0</v>
      </c>
      <c r="L111" s="404">
        <v>0</v>
      </c>
      <c r="M111" s="404">
        <v>0</v>
      </c>
      <c r="N111" s="404">
        <v>0</v>
      </c>
      <c r="O111" s="368">
        <v>0</v>
      </c>
    </row>
    <row r="112" spans="1:15" ht="12.75" x14ac:dyDescent="0.2">
      <c r="A112" s="319">
        <v>2</v>
      </c>
      <c r="B112" s="320">
        <v>2</v>
      </c>
      <c r="C112" s="320">
        <v>2</v>
      </c>
      <c r="D112" s="320">
        <v>2</v>
      </c>
      <c r="E112" s="320" t="s">
        <v>305</v>
      </c>
      <c r="F112" s="308" t="s">
        <v>124</v>
      </c>
      <c r="G112" s="321">
        <v>0</v>
      </c>
      <c r="H112" s="321">
        <v>0</v>
      </c>
      <c r="I112" s="321">
        <v>0</v>
      </c>
      <c r="J112" s="321">
        <v>0</v>
      </c>
      <c r="K112" s="321">
        <v>0</v>
      </c>
      <c r="L112" s="321">
        <v>0</v>
      </c>
      <c r="M112" s="321">
        <v>0</v>
      </c>
      <c r="N112" s="321">
        <v>0</v>
      </c>
      <c r="O112" s="369">
        <v>0</v>
      </c>
    </row>
    <row r="113" spans="1:15" ht="12.75" x14ac:dyDescent="0.2">
      <c r="A113" s="311">
        <v>2</v>
      </c>
      <c r="B113" s="312">
        <v>2</v>
      </c>
      <c r="C113" s="312">
        <v>3</v>
      </c>
      <c r="D113" s="312"/>
      <c r="E113" s="312"/>
      <c r="F113" s="313" t="s">
        <v>28</v>
      </c>
      <c r="G113" s="310">
        <v>0</v>
      </c>
      <c r="H113" s="310">
        <v>0</v>
      </c>
      <c r="I113" s="310">
        <v>0</v>
      </c>
      <c r="J113" s="310">
        <v>0</v>
      </c>
      <c r="K113" s="310">
        <v>0</v>
      </c>
      <c r="L113" s="310">
        <v>0</v>
      </c>
      <c r="M113" s="310">
        <v>0</v>
      </c>
      <c r="N113" s="310">
        <v>0</v>
      </c>
      <c r="O113" s="359">
        <v>0</v>
      </c>
    </row>
    <row r="114" spans="1:15" ht="12.75" x14ac:dyDescent="0.2">
      <c r="A114" s="319">
        <v>2</v>
      </c>
      <c r="B114" s="320">
        <v>2</v>
      </c>
      <c r="C114" s="320">
        <v>3</v>
      </c>
      <c r="D114" s="320">
        <v>1</v>
      </c>
      <c r="E114" s="320"/>
      <c r="F114" s="308" t="s">
        <v>125</v>
      </c>
      <c r="G114" s="321">
        <v>0</v>
      </c>
      <c r="H114" s="321">
        <v>0</v>
      </c>
      <c r="I114" s="321">
        <v>0</v>
      </c>
      <c r="J114" s="321">
        <v>0</v>
      </c>
      <c r="K114" s="321">
        <v>0</v>
      </c>
      <c r="L114" s="321">
        <v>0</v>
      </c>
      <c r="M114" s="321">
        <v>0</v>
      </c>
      <c r="N114" s="321">
        <v>0</v>
      </c>
      <c r="O114" s="369">
        <v>0</v>
      </c>
    </row>
    <row r="115" spans="1:15" ht="12.75" x14ac:dyDescent="0.2">
      <c r="A115" s="317">
        <v>2</v>
      </c>
      <c r="B115" s="312">
        <v>2</v>
      </c>
      <c r="C115" s="312">
        <v>3</v>
      </c>
      <c r="D115" s="312">
        <v>1</v>
      </c>
      <c r="E115" s="312" t="s">
        <v>305</v>
      </c>
      <c r="F115" s="318" t="s">
        <v>125</v>
      </c>
      <c r="G115" s="310">
        <v>0</v>
      </c>
      <c r="H115" s="310">
        <v>0</v>
      </c>
      <c r="I115" s="310">
        <v>0</v>
      </c>
      <c r="J115" s="310">
        <v>0</v>
      </c>
      <c r="K115" s="310">
        <v>0</v>
      </c>
      <c r="L115" s="310">
        <v>0</v>
      </c>
      <c r="M115" s="310">
        <v>0</v>
      </c>
      <c r="N115" s="310">
        <v>0</v>
      </c>
      <c r="O115" s="359">
        <v>0</v>
      </c>
    </row>
    <row r="116" spans="1:15" ht="12.75" x14ac:dyDescent="0.2">
      <c r="A116" s="339">
        <v>2</v>
      </c>
      <c r="B116" s="337">
        <v>2</v>
      </c>
      <c r="C116" s="337">
        <v>3</v>
      </c>
      <c r="D116" s="337">
        <v>2</v>
      </c>
      <c r="E116" s="337"/>
      <c r="F116" s="340" t="s">
        <v>126</v>
      </c>
      <c r="G116" s="404">
        <v>0</v>
      </c>
      <c r="H116" s="404">
        <v>0</v>
      </c>
      <c r="I116" s="404">
        <v>0</v>
      </c>
      <c r="J116" s="404">
        <v>0</v>
      </c>
      <c r="K116" s="404">
        <v>0</v>
      </c>
      <c r="L116" s="404">
        <v>0</v>
      </c>
      <c r="M116" s="404">
        <v>0</v>
      </c>
      <c r="N116" s="404">
        <v>0</v>
      </c>
      <c r="O116" s="368">
        <v>0</v>
      </c>
    </row>
    <row r="117" spans="1:15" ht="12.75" x14ac:dyDescent="0.2">
      <c r="A117" s="319">
        <v>2</v>
      </c>
      <c r="B117" s="320">
        <v>2</v>
      </c>
      <c r="C117" s="320">
        <v>3</v>
      </c>
      <c r="D117" s="320">
        <v>2</v>
      </c>
      <c r="E117" s="320" t="s">
        <v>305</v>
      </c>
      <c r="F117" s="316" t="s">
        <v>126</v>
      </c>
      <c r="G117" s="321">
        <v>0</v>
      </c>
      <c r="H117" s="321">
        <v>0</v>
      </c>
      <c r="I117" s="321">
        <v>0</v>
      </c>
      <c r="J117" s="321">
        <v>0</v>
      </c>
      <c r="K117" s="321">
        <v>0</v>
      </c>
      <c r="L117" s="321">
        <v>0</v>
      </c>
      <c r="M117" s="321">
        <v>0</v>
      </c>
      <c r="N117" s="321">
        <v>0</v>
      </c>
      <c r="O117" s="369">
        <v>0</v>
      </c>
    </row>
    <row r="118" spans="1:15" ht="12.75" x14ac:dyDescent="0.2">
      <c r="A118" s="311">
        <v>2</v>
      </c>
      <c r="B118" s="312">
        <v>2</v>
      </c>
      <c r="C118" s="312">
        <v>4</v>
      </c>
      <c r="D118" s="312"/>
      <c r="E118" s="312"/>
      <c r="F118" s="313" t="s">
        <v>127</v>
      </c>
      <c r="G118" s="310">
        <v>72249.911999999997</v>
      </c>
      <c r="H118" s="310">
        <v>68364.407999999996</v>
      </c>
      <c r="I118" s="310">
        <v>199955.86799999999</v>
      </c>
      <c r="J118" s="310">
        <v>50342.207999999999</v>
      </c>
      <c r="K118" s="310">
        <v>24068.016000000003</v>
      </c>
      <c r="L118" s="310">
        <v>0</v>
      </c>
      <c r="M118" s="310">
        <v>173019.58799999999</v>
      </c>
      <c r="N118" s="310">
        <v>588000</v>
      </c>
      <c r="O118" s="359">
        <v>8.0755689660018504E-2</v>
      </c>
    </row>
    <row r="119" spans="1:15" ht="12.75" x14ac:dyDescent="0.2">
      <c r="A119" s="319">
        <v>2</v>
      </c>
      <c r="B119" s="320">
        <v>2</v>
      </c>
      <c r="C119" s="320">
        <v>4</v>
      </c>
      <c r="D119" s="320">
        <v>1</v>
      </c>
      <c r="E119" s="320"/>
      <c r="F119" s="316" t="s">
        <v>29</v>
      </c>
      <c r="G119" s="321">
        <v>0</v>
      </c>
      <c r="H119" s="321">
        <v>0</v>
      </c>
      <c r="I119" s="321">
        <v>0</v>
      </c>
      <c r="J119" s="321">
        <v>0</v>
      </c>
      <c r="K119" s="321">
        <v>0</v>
      </c>
      <c r="L119" s="321">
        <v>0</v>
      </c>
      <c r="M119" s="321">
        <v>0</v>
      </c>
      <c r="N119" s="321">
        <v>0</v>
      </c>
      <c r="O119" s="369">
        <v>0</v>
      </c>
    </row>
    <row r="120" spans="1:15" ht="12.75" x14ac:dyDescent="0.2">
      <c r="A120" s="317">
        <v>2</v>
      </c>
      <c r="B120" s="312">
        <v>2</v>
      </c>
      <c r="C120" s="312">
        <v>4</v>
      </c>
      <c r="D120" s="312">
        <v>1</v>
      </c>
      <c r="E120" s="312" t="s">
        <v>305</v>
      </c>
      <c r="F120" s="318" t="s">
        <v>29</v>
      </c>
      <c r="G120" s="310">
        <v>0</v>
      </c>
      <c r="H120" s="310">
        <v>0</v>
      </c>
      <c r="I120" s="310">
        <v>0</v>
      </c>
      <c r="J120" s="310">
        <v>0</v>
      </c>
      <c r="K120" s="310">
        <v>0</v>
      </c>
      <c r="L120" s="310">
        <v>0</v>
      </c>
      <c r="M120" s="310">
        <v>0</v>
      </c>
      <c r="N120" s="310">
        <v>0</v>
      </c>
      <c r="O120" s="359">
        <v>0</v>
      </c>
    </row>
    <row r="121" spans="1:15" ht="12.75" x14ac:dyDescent="0.2">
      <c r="A121" s="319">
        <v>2</v>
      </c>
      <c r="B121" s="320">
        <v>2</v>
      </c>
      <c r="C121" s="320">
        <v>4</v>
      </c>
      <c r="D121" s="320">
        <v>2</v>
      </c>
      <c r="E121" s="320"/>
      <c r="F121" s="316" t="s">
        <v>30</v>
      </c>
      <c r="G121" s="321">
        <v>72249.911999999997</v>
      </c>
      <c r="H121" s="321">
        <v>68364.407999999996</v>
      </c>
      <c r="I121" s="321">
        <v>199955.86799999999</v>
      </c>
      <c r="J121" s="321">
        <v>50342.207999999999</v>
      </c>
      <c r="K121" s="321">
        <v>24068.016000000003</v>
      </c>
      <c r="L121" s="321">
        <v>0</v>
      </c>
      <c r="M121" s="321">
        <v>173019.58799999999</v>
      </c>
      <c r="N121" s="321">
        <v>588000</v>
      </c>
      <c r="O121" s="369">
        <v>8.0755689660018504E-2</v>
      </c>
    </row>
    <row r="122" spans="1:15" ht="12.75" x14ac:dyDescent="0.2">
      <c r="A122" s="317">
        <v>2</v>
      </c>
      <c r="B122" s="312">
        <v>2</v>
      </c>
      <c r="C122" s="312">
        <v>4</v>
      </c>
      <c r="D122" s="312">
        <v>2</v>
      </c>
      <c r="E122" s="312" t="s">
        <v>305</v>
      </c>
      <c r="F122" s="318" t="s">
        <v>30</v>
      </c>
      <c r="G122" s="310">
        <v>72249.911999999997</v>
      </c>
      <c r="H122" s="310">
        <v>68364.407999999996</v>
      </c>
      <c r="I122" s="310">
        <v>199955.86799999999</v>
      </c>
      <c r="J122" s="310">
        <v>50342.207999999999</v>
      </c>
      <c r="K122" s="310">
        <v>24068.016000000003</v>
      </c>
      <c r="L122" s="310">
        <v>0</v>
      </c>
      <c r="M122" s="310">
        <v>173019.58799999999</v>
      </c>
      <c r="N122" s="310">
        <v>588000</v>
      </c>
      <c r="O122" s="359">
        <v>8.0755689660018504E-2</v>
      </c>
    </row>
    <row r="123" spans="1:15" ht="12.75" x14ac:dyDescent="0.2">
      <c r="A123" s="319">
        <v>2</v>
      </c>
      <c r="B123" s="320">
        <v>2</v>
      </c>
      <c r="C123" s="320">
        <v>4</v>
      </c>
      <c r="D123" s="320">
        <v>3</v>
      </c>
      <c r="E123" s="320"/>
      <c r="F123" s="316" t="s">
        <v>45</v>
      </c>
      <c r="G123" s="321">
        <v>0</v>
      </c>
      <c r="H123" s="321">
        <v>0</v>
      </c>
      <c r="I123" s="321">
        <v>0</v>
      </c>
      <c r="J123" s="321">
        <v>0</v>
      </c>
      <c r="K123" s="321">
        <v>0</v>
      </c>
      <c r="L123" s="321">
        <v>0</v>
      </c>
      <c r="M123" s="321">
        <v>0</v>
      </c>
      <c r="N123" s="321">
        <v>0</v>
      </c>
      <c r="O123" s="369">
        <v>0</v>
      </c>
    </row>
    <row r="124" spans="1:15" ht="12.75" x14ac:dyDescent="0.2">
      <c r="A124" s="317">
        <v>2</v>
      </c>
      <c r="B124" s="312">
        <v>2</v>
      </c>
      <c r="C124" s="312">
        <v>4</v>
      </c>
      <c r="D124" s="312">
        <v>3</v>
      </c>
      <c r="E124" s="312" t="s">
        <v>305</v>
      </c>
      <c r="F124" s="318" t="s">
        <v>45</v>
      </c>
      <c r="G124" s="310">
        <v>0</v>
      </c>
      <c r="H124" s="310">
        <v>0</v>
      </c>
      <c r="I124" s="310">
        <v>0</v>
      </c>
      <c r="J124" s="310">
        <v>0</v>
      </c>
      <c r="K124" s="310">
        <v>0</v>
      </c>
      <c r="L124" s="310">
        <v>0</v>
      </c>
      <c r="M124" s="310">
        <v>0</v>
      </c>
      <c r="N124" s="310">
        <v>0</v>
      </c>
      <c r="O124" s="359">
        <v>0</v>
      </c>
    </row>
    <row r="125" spans="1:15" ht="12.75" x14ac:dyDescent="0.2">
      <c r="A125" s="339">
        <v>2</v>
      </c>
      <c r="B125" s="337">
        <v>2</v>
      </c>
      <c r="C125" s="337">
        <v>4</v>
      </c>
      <c r="D125" s="337">
        <v>4</v>
      </c>
      <c r="E125" s="337"/>
      <c r="F125" s="340" t="s">
        <v>128</v>
      </c>
      <c r="G125" s="404">
        <v>0</v>
      </c>
      <c r="H125" s="404">
        <v>0</v>
      </c>
      <c r="I125" s="404">
        <v>0</v>
      </c>
      <c r="J125" s="404">
        <v>0</v>
      </c>
      <c r="K125" s="404">
        <v>0</v>
      </c>
      <c r="L125" s="404">
        <v>0</v>
      </c>
      <c r="M125" s="404">
        <v>0</v>
      </c>
      <c r="N125" s="404">
        <v>0</v>
      </c>
      <c r="O125" s="368">
        <v>0</v>
      </c>
    </row>
    <row r="126" spans="1:15" ht="12.75" x14ac:dyDescent="0.2">
      <c r="A126" s="319">
        <v>2</v>
      </c>
      <c r="B126" s="320">
        <v>2</v>
      </c>
      <c r="C126" s="320">
        <v>4</v>
      </c>
      <c r="D126" s="320">
        <v>4</v>
      </c>
      <c r="E126" s="320" t="s">
        <v>305</v>
      </c>
      <c r="F126" s="316" t="s">
        <v>128</v>
      </c>
      <c r="G126" s="321">
        <v>0</v>
      </c>
      <c r="H126" s="321">
        <v>0</v>
      </c>
      <c r="I126" s="321">
        <v>0</v>
      </c>
      <c r="J126" s="321">
        <v>0</v>
      </c>
      <c r="K126" s="321">
        <v>0</v>
      </c>
      <c r="L126" s="321">
        <v>0</v>
      </c>
      <c r="M126" s="321">
        <v>0</v>
      </c>
      <c r="N126" s="321">
        <v>0</v>
      </c>
      <c r="O126" s="369">
        <v>0</v>
      </c>
    </row>
    <row r="127" spans="1:15" ht="12.75" x14ac:dyDescent="0.2">
      <c r="A127" s="317">
        <v>2</v>
      </c>
      <c r="B127" s="312">
        <v>2</v>
      </c>
      <c r="C127" s="312">
        <v>5</v>
      </c>
      <c r="D127" s="312"/>
      <c r="E127" s="312"/>
      <c r="F127" s="318" t="s">
        <v>129</v>
      </c>
      <c r="G127" s="310">
        <v>154575.492</v>
      </c>
      <c r="H127" s="310">
        <v>146262.62799999997</v>
      </c>
      <c r="I127" s="310">
        <v>427796.73800000001</v>
      </c>
      <c r="J127" s="310">
        <v>107704.928</v>
      </c>
      <c r="K127" s="310">
        <v>51492.455999999998</v>
      </c>
      <c r="L127" s="310">
        <v>0</v>
      </c>
      <c r="M127" s="310">
        <v>370167.75799999997</v>
      </c>
      <c r="N127" s="310">
        <v>1258000</v>
      </c>
      <c r="O127" s="359">
        <v>0.17277322719779467</v>
      </c>
    </row>
    <row r="128" spans="1:15" ht="12.75" x14ac:dyDescent="0.2">
      <c r="A128" s="322">
        <v>2</v>
      </c>
      <c r="B128" s="320">
        <v>2</v>
      </c>
      <c r="C128" s="320">
        <v>5</v>
      </c>
      <c r="D128" s="320">
        <v>1</v>
      </c>
      <c r="E128" s="320"/>
      <c r="F128" s="323" t="s">
        <v>130</v>
      </c>
      <c r="G128" s="321">
        <v>0</v>
      </c>
      <c r="H128" s="321">
        <v>0</v>
      </c>
      <c r="I128" s="321">
        <v>0</v>
      </c>
      <c r="J128" s="321">
        <v>0</v>
      </c>
      <c r="K128" s="321">
        <v>0</v>
      </c>
      <c r="L128" s="321">
        <v>0</v>
      </c>
      <c r="M128" s="321">
        <v>0</v>
      </c>
      <c r="N128" s="321">
        <v>0</v>
      </c>
      <c r="O128" s="369">
        <v>0</v>
      </c>
    </row>
    <row r="129" spans="1:15" ht="12.75" x14ac:dyDescent="0.2">
      <c r="A129" s="317">
        <v>2</v>
      </c>
      <c r="B129" s="312">
        <v>2</v>
      </c>
      <c r="C129" s="312">
        <v>5</v>
      </c>
      <c r="D129" s="312">
        <v>1</v>
      </c>
      <c r="E129" s="312" t="s">
        <v>305</v>
      </c>
      <c r="F129" s="318" t="s">
        <v>130</v>
      </c>
      <c r="G129" s="310">
        <v>0</v>
      </c>
      <c r="H129" s="310">
        <v>0</v>
      </c>
      <c r="I129" s="310">
        <v>0</v>
      </c>
      <c r="J129" s="310">
        <v>0</v>
      </c>
      <c r="K129" s="310">
        <v>0</v>
      </c>
      <c r="L129" s="310">
        <v>0</v>
      </c>
      <c r="M129" s="310">
        <v>0</v>
      </c>
      <c r="N129" s="310">
        <v>0</v>
      </c>
      <c r="O129" s="359">
        <v>0</v>
      </c>
    </row>
    <row r="130" spans="1:15" ht="12.75" x14ac:dyDescent="0.2">
      <c r="A130" s="319">
        <v>2</v>
      </c>
      <c r="B130" s="320">
        <v>2</v>
      </c>
      <c r="C130" s="320">
        <v>5</v>
      </c>
      <c r="D130" s="320">
        <v>2</v>
      </c>
      <c r="E130" s="320"/>
      <c r="F130" s="316" t="s">
        <v>131</v>
      </c>
      <c r="G130" s="321">
        <v>0</v>
      </c>
      <c r="H130" s="321">
        <v>0</v>
      </c>
      <c r="I130" s="321">
        <v>0</v>
      </c>
      <c r="J130" s="321">
        <v>0</v>
      </c>
      <c r="K130" s="321">
        <v>0</v>
      </c>
      <c r="L130" s="321">
        <v>0</v>
      </c>
      <c r="M130" s="321">
        <v>0</v>
      </c>
      <c r="N130" s="321">
        <v>0</v>
      </c>
      <c r="O130" s="369">
        <v>0</v>
      </c>
    </row>
    <row r="131" spans="1:15" ht="12.75" x14ac:dyDescent="0.2">
      <c r="A131" s="317">
        <v>2</v>
      </c>
      <c r="B131" s="312">
        <v>2</v>
      </c>
      <c r="C131" s="312">
        <v>5</v>
      </c>
      <c r="D131" s="312">
        <v>2</v>
      </c>
      <c r="E131" s="312" t="s">
        <v>305</v>
      </c>
      <c r="F131" s="318" t="s">
        <v>131</v>
      </c>
      <c r="G131" s="310">
        <v>0</v>
      </c>
      <c r="H131" s="310">
        <v>0</v>
      </c>
      <c r="I131" s="310">
        <v>0</v>
      </c>
      <c r="J131" s="310">
        <v>0</v>
      </c>
      <c r="K131" s="310">
        <v>0</v>
      </c>
      <c r="L131" s="310">
        <v>0</v>
      </c>
      <c r="M131" s="310">
        <v>0</v>
      </c>
      <c r="N131" s="310">
        <v>0</v>
      </c>
      <c r="O131" s="359">
        <v>0</v>
      </c>
    </row>
    <row r="132" spans="1:15" ht="12.75" x14ac:dyDescent="0.2">
      <c r="A132" s="317">
        <v>2</v>
      </c>
      <c r="B132" s="312">
        <v>2</v>
      </c>
      <c r="C132" s="312">
        <v>5</v>
      </c>
      <c r="D132" s="312">
        <v>3</v>
      </c>
      <c r="E132" s="312"/>
      <c r="F132" s="318" t="s">
        <v>132</v>
      </c>
      <c r="G132" s="310">
        <v>147448.79999999999</v>
      </c>
      <c r="H132" s="310">
        <v>139519.19999999998</v>
      </c>
      <c r="I132" s="310">
        <v>408073.2</v>
      </c>
      <c r="J132" s="310">
        <v>102739.2</v>
      </c>
      <c r="K132" s="310">
        <v>49118.400000000001</v>
      </c>
      <c r="L132" s="310">
        <v>0</v>
      </c>
      <c r="M132" s="310">
        <v>353101.19999999995</v>
      </c>
      <c r="N132" s="310">
        <v>1200000</v>
      </c>
      <c r="O132" s="359">
        <v>0.16480752991840508</v>
      </c>
    </row>
    <row r="133" spans="1:15" ht="12.75" x14ac:dyDescent="0.2">
      <c r="A133" s="317">
        <v>2</v>
      </c>
      <c r="B133" s="312">
        <v>2</v>
      </c>
      <c r="C133" s="312">
        <v>5</v>
      </c>
      <c r="D133" s="312">
        <v>3</v>
      </c>
      <c r="E133" s="312" t="s">
        <v>305</v>
      </c>
      <c r="F133" s="318" t="s">
        <v>133</v>
      </c>
      <c r="G133" s="310">
        <v>0</v>
      </c>
      <c r="H133" s="310">
        <v>0</v>
      </c>
      <c r="I133" s="310">
        <v>0</v>
      </c>
      <c r="J133" s="310">
        <v>0</v>
      </c>
      <c r="K133" s="310">
        <v>0</v>
      </c>
      <c r="L133" s="310">
        <v>0</v>
      </c>
      <c r="M133" s="310">
        <v>0</v>
      </c>
      <c r="N133" s="310">
        <v>0</v>
      </c>
      <c r="O133" s="359">
        <v>0</v>
      </c>
    </row>
    <row r="134" spans="1:15" ht="12.75" x14ac:dyDescent="0.2">
      <c r="A134" s="317">
        <v>2</v>
      </c>
      <c r="B134" s="312">
        <v>2</v>
      </c>
      <c r="C134" s="312">
        <v>5</v>
      </c>
      <c r="D134" s="312">
        <v>3</v>
      </c>
      <c r="E134" s="312" t="s">
        <v>306</v>
      </c>
      <c r="F134" s="318" t="s">
        <v>134</v>
      </c>
      <c r="G134" s="310">
        <v>147448.79999999999</v>
      </c>
      <c r="H134" s="310">
        <v>139519.19999999998</v>
      </c>
      <c r="I134" s="310">
        <v>408073.2</v>
      </c>
      <c r="J134" s="310">
        <v>102739.2</v>
      </c>
      <c r="K134" s="310">
        <v>49118.400000000001</v>
      </c>
      <c r="L134" s="310">
        <v>0</v>
      </c>
      <c r="M134" s="310">
        <v>353101.19999999995</v>
      </c>
      <c r="N134" s="310">
        <v>1200000</v>
      </c>
      <c r="O134" s="359">
        <v>0.16480752991840508</v>
      </c>
    </row>
    <row r="135" spans="1:15" ht="12.75" x14ac:dyDescent="0.2">
      <c r="A135" s="317">
        <v>2</v>
      </c>
      <c r="B135" s="312">
        <v>2</v>
      </c>
      <c r="C135" s="312">
        <v>5</v>
      </c>
      <c r="D135" s="312">
        <v>3</v>
      </c>
      <c r="E135" s="312" t="s">
        <v>307</v>
      </c>
      <c r="F135" s="318" t="s">
        <v>135</v>
      </c>
      <c r="G135" s="310">
        <v>0</v>
      </c>
      <c r="H135" s="310">
        <v>0</v>
      </c>
      <c r="I135" s="310">
        <v>0</v>
      </c>
      <c r="J135" s="310">
        <v>0</v>
      </c>
      <c r="K135" s="310">
        <v>0</v>
      </c>
      <c r="L135" s="310">
        <v>0</v>
      </c>
      <c r="M135" s="310">
        <v>0</v>
      </c>
      <c r="N135" s="310">
        <v>0</v>
      </c>
      <c r="O135" s="359">
        <v>0</v>
      </c>
    </row>
    <row r="136" spans="1:15" ht="12.75" x14ac:dyDescent="0.2">
      <c r="A136" s="319">
        <v>2</v>
      </c>
      <c r="B136" s="320">
        <v>2</v>
      </c>
      <c r="C136" s="320">
        <v>5</v>
      </c>
      <c r="D136" s="320">
        <v>3</v>
      </c>
      <c r="E136" s="320" t="s">
        <v>308</v>
      </c>
      <c r="F136" s="316" t="s">
        <v>136</v>
      </c>
      <c r="G136" s="321">
        <v>0</v>
      </c>
      <c r="H136" s="321">
        <v>0</v>
      </c>
      <c r="I136" s="321">
        <v>0</v>
      </c>
      <c r="J136" s="321">
        <v>0</v>
      </c>
      <c r="K136" s="321">
        <v>0</v>
      </c>
      <c r="L136" s="321">
        <v>0</v>
      </c>
      <c r="M136" s="321">
        <v>0</v>
      </c>
      <c r="N136" s="321">
        <v>0</v>
      </c>
      <c r="O136" s="369">
        <v>0</v>
      </c>
    </row>
    <row r="137" spans="1:15" ht="12.75" x14ac:dyDescent="0.2">
      <c r="A137" s="317">
        <v>2</v>
      </c>
      <c r="B137" s="312">
        <v>2</v>
      </c>
      <c r="C137" s="312">
        <v>5</v>
      </c>
      <c r="D137" s="312">
        <v>3</v>
      </c>
      <c r="E137" s="312" t="s">
        <v>312</v>
      </c>
      <c r="F137" s="318" t="s">
        <v>137</v>
      </c>
      <c r="G137" s="310">
        <v>0</v>
      </c>
      <c r="H137" s="310">
        <v>0</v>
      </c>
      <c r="I137" s="310">
        <v>0</v>
      </c>
      <c r="J137" s="310">
        <v>0</v>
      </c>
      <c r="K137" s="310">
        <v>0</v>
      </c>
      <c r="L137" s="310">
        <v>0</v>
      </c>
      <c r="M137" s="310">
        <v>0</v>
      </c>
      <c r="N137" s="310">
        <v>0</v>
      </c>
      <c r="O137" s="359">
        <v>0</v>
      </c>
    </row>
    <row r="138" spans="1:15" ht="12.75" x14ac:dyDescent="0.2">
      <c r="A138" s="322">
        <v>2</v>
      </c>
      <c r="B138" s="320">
        <v>2</v>
      </c>
      <c r="C138" s="320">
        <v>5</v>
      </c>
      <c r="D138" s="320">
        <v>4</v>
      </c>
      <c r="E138" s="320"/>
      <c r="F138" s="323" t="s">
        <v>138</v>
      </c>
      <c r="G138" s="321">
        <v>0</v>
      </c>
      <c r="H138" s="321">
        <v>0</v>
      </c>
      <c r="I138" s="321">
        <v>0</v>
      </c>
      <c r="J138" s="321">
        <v>0</v>
      </c>
      <c r="K138" s="321">
        <v>0</v>
      </c>
      <c r="L138" s="321">
        <v>0</v>
      </c>
      <c r="M138" s="321">
        <v>0</v>
      </c>
      <c r="N138" s="321">
        <v>0</v>
      </c>
      <c r="O138" s="370">
        <v>0</v>
      </c>
    </row>
    <row r="139" spans="1:15" ht="12.75" x14ac:dyDescent="0.2">
      <c r="A139" s="317">
        <v>2</v>
      </c>
      <c r="B139" s="312">
        <v>2</v>
      </c>
      <c r="C139" s="312">
        <v>5</v>
      </c>
      <c r="D139" s="312">
        <v>4</v>
      </c>
      <c r="E139" s="312" t="s">
        <v>305</v>
      </c>
      <c r="F139" s="318" t="s">
        <v>138</v>
      </c>
      <c r="G139" s="310">
        <v>0</v>
      </c>
      <c r="H139" s="310">
        <v>0</v>
      </c>
      <c r="I139" s="310">
        <v>0</v>
      </c>
      <c r="J139" s="310">
        <v>0</v>
      </c>
      <c r="K139" s="310">
        <v>0</v>
      </c>
      <c r="L139" s="310">
        <v>0</v>
      </c>
      <c r="M139" s="310">
        <v>0</v>
      </c>
      <c r="N139" s="310">
        <v>0</v>
      </c>
      <c r="O139" s="359">
        <v>0</v>
      </c>
    </row>
    <row r="140" spans="1:15" ht="12.75" x14ac:dyDescent="0.2">
      <c r="A140" s="322">
        <v>2</v>
      </c>
      <c r="B140" s="320">
        <v>2</v>
      </c>
      <c r="C140" s="320">
        <v>5</v>
      </c>
      <c r="D140" s="320">
        <v>5</v>
      </c>
      <c r="E140" s="320"/>
      <c r="F140" s="323" t="s">
        <v>364</v>
      </c>
      <c r="G140" s="321">
        <v>0</v>
      </c>
      <c r="H140" s="321">
        <v>0</v>
      </c>
      <c r="I140" s="321">
        <v>0</v>
      </c>
      <c r="J140" s="321">
        <v>0</v>
      </c>
      <c r="K140" s="321">
        <v>0</v>
      </c>
      <c r="L140" s="321">
        <v>0</v>
      </c>
      <c r="M140" s="321">
        <v>0</v>
      </c>
      <c r="N140" s="321">
        <v>0</v>
      </c>
      <c r="O140" s="369">
        <v>0</v>
      </c>
    </row>
    <row r="141" spans="1:15" ht="12.75" x14ac:dyDescent="0.2">
      <c r="A141" s="317">
        <v>2</v>
      </c>
      <c r="B141" s="312">
        <v>2</v>
      </c>
      <c r="C141" s="312">
        <v>5</v>
      </c>
      <c r="D141" s="312">
        <v>5</v>
      </c>
      <c r="E141" s="312" t="s">
        <v>305</v>
      </c>
      <c r="F141" s="318" t="s">
        <v>364</v>
      </c>
      <c r="G141" s="310">
        <v>0</v>
      </c>
      <c r="H141" s="310">
        <v>0</v>
      </c>
      <c r="I141" s="310">
        <v>0</v>
      </c>
      <c r="J141" s="310">
        <v>0</v>
      </c>
      <c r="K141" s="310">
        <v>0</v>
      </c>
      <c r="L141" s="310">
        <v>0</v>
      </c>
      <c r="M141" s="310">
        <v>0</v>
      </c>
      <c r="N141" s="310">
        <v>0</v>
      </c>
      <c r="O141" s="359">
        <v>0</v>
      </c>
    </row>
    <row r="142" spans="1:15" ht="12.75" x14ac:dyDescent="0.2">
      <c r="A142" s="322">
        <v>2</v>
      </c>
      <c r="B142" s="320">
        <v>2</v>
      </c>
      <c r="C142" s="320">
        <v>5</v>
      </c>
      <c r="D142" s="320">
        <v>6</v>
      </c>
      <c r="E142" s="320"/>
      <c r="F142" s="323" t="s">
        <v>365</v>
      </c>
      <c r="G142" s="321">
        <v>7126.692</v>
      </c>
      <c r="H142" s="321">
        <v>6743.4279999999999</v>
      </c>
      <c r="I142" s="321">
        <v>19723.538</v>
      </c>
      <c r="J142" s="321">
        <v>4965.7280000000001</v>
      </c>
      <c r="K142" s="321">
        <v>2374.056</v>
      </c>
      <c r="L142" s="321">
        <v>0</v>
      </c>
      <c r="M142" s="321">
        <v>17066.558000000001</v>
      </c>
      <c r="N142" s="321">
        <v>58000</v>
      </c>
      <c r="O142" s="370">
        <v>7.9656972793895799E-3</v>
      </c>
    </row>
    <row r="143" spans="1:15" ht="12.75" x14ac:dyDescent="0.2">
      <c r="A143" s="317">
        <v>2</v>
      </c>
      <c r="B143" s="312">
        <v>2</v>
      </c>
      <c r="C143" s="312">
        <v>5</v>
      </c>
      <c r="D143" s="312">
        <v>6</v>
      </c>
      <c r="E143" s="312" t="s">
        <v>305</v>
      </c>
      <c r="F143" s="318" t="s">
        <v>365</v>
      </c>
      <c r="G143" s="310">
        <v>7126.692</v>
      </c>
      <c r="H143" s="310">
        <v>6743.4279999999999</v>
      </c>
      <c r="I143" s="310">
        <v>19723.538</v>
      </c>
      <c r="J143" s="310">
        <v>4965.7280000000001</v>
      </c>
      <c r="K143" s="310">
        <v>2374.056</v>
      </c>
      <c r="L143" s="310">
        <v>0</v>
      </c>
      <c r="M143" s="310">
        <v>17066.558000000001</v>
      </c>
      <c r="N143" s="310">
        <v>58000</v>
      </c>
      <c r="O143" s="359">
        <v>7.9656972793895799E-3</v>
      </c>
    </row>
    <row r="144" spans="1:15" ht="12.75" x14ac:dyDescent="0.2">
      <c r="A144" s="322">
        <v>2</v>
      </c>
      <c r="B144" s="320">
        <v>2</v>
      </c>
      <c r="C144" s="320">
        <v>5</v>
      </c>
      <c r="D144" s="320">
        <v>7</v>
      </c>
      <c r="E144" s="320"/>
      <c r="F144" s="323" t="s">
        <v>366</v>
      </c>
      <c r="G144" s="321">
        <v>0</v>
      </c>
      <c r="H144" s="321">
        <v>0</v>
      </c>
      <c r="I144" s="321">
        <v>0</v>
      </c>
      <c r="J144" s="321">
        <v>0</v>
      </c>
      <c r="K144" s="321">
        <v>0</v>
      </c>
      <c r="L144" s="321">
        <v>0</v>
      </c>
      <c r="M144" s="321">
        <v>0</v>
      </c>
      <c r="N144" s="321">
        <v>0</v>
      </c>
      <c r="O144" s="369">
        <v>0</v>
      </c>
    </row>
    <row r="145" spans="1:15" ht="12.75" x14ac:dyDescent="0.2">
      <c r="A145" s="317">
        <v>2</v>
      </c>
      <c r="B145" s="312">
        <v>2</v>
      </c>
      <c r="C145" s="312">
        <v>5</v>
      </c>
      <c r="D145" s="312">
        <v>7</v>
      </c>
      <c r="E145" s="312" t="s">
        <v>305</v>
      </c>
      <c r="F145" s="318" t="s">
        <v>366</v>
      </c>
      <c r="G145" s="310">
        <v>0</v>
      </c>
      <c r="H145" s="310">
        <v>0</v>
      </c>
      <c r="I145" s="310">
        <v>0</v>
      </c>
      <c r="J145" s="310">
        <v>0</v>
      </c>
      <c r="K145" s="310">
        <v>0</v>
      </c>
      <c r="L145" s="310">
        <v>0</v>
      </c>
      <c r="M145" s="310">
        <v>0</v>
      </c>
      <c r="N145" s="310">
        <v>0</v>
      </c>
      <c r="O145" s="359">
        <v>0</v>
      </c>
    </row>
    <row r="146" spans="1:15" ht="12.75" x14ac:dyDescent="0.2">
      <c r="A146" s="339">
        <v>2</v>
      </c>
      <c r="B146" s="337">
        <v>2</v>
      </c>
      <c r="C146" s="337">
        <v>5</v>
      </c>
      <c r="D146" s="337">
        <v>8</v>
      </c>
      <c r="E146" s="337"/>
      <c r="F146" s="340" t="s">
        <v>139</v>
      </c>
      <c r="G146" s="404">
        <v>0</v>
      </c>
      <c r="H146" s="404">
        <v>0</v>
      </c>
      <c r="I146" s="404">
        <v>0</v>
      </c>
      <c r="J146" s="404">
        <v>0</v>
      </c>
      <c r="K146" s="404">
        <v>0</v>
      </c>
      <c r="L146" s="404">
        <v>0</v>
      </c>
      <c r="M146" s="404">
        <v>0</v>
      </c>
      <c r="N146" s="404">
        <v>0</v>
      </c>
      <c r="O146" s="368">
        <v>0</v>
      </c>
    </row>
    <row r="147" spans="1:15" ht="12.75" x14ac:dyDescent="0.2">
      <c r="A147" s="319">
        <v>2</v>
      </c>
      <c r="B147" s="320">
        <v>2</v>
      </c>
      <c r="C147" s="320">
        <v>5</v>
      </c>
      <c r="D147" s="320">
        <v>8</v>
      </c>
      <c r="E147" s="320" t="s">
        <v>305</v>
      </c>
      <c r="F147" s="316" t="s">
        <v>139</v>
      </c>
      <c r="G147" s="321">
        <v>0</v>
      </c>
      <c r="H147" s="321">
        <v>0</v>
      </c>
      <c r="I147" s="321">
        <v>0</v>
      </c>
      <c r="J147" s="321">
        <v>0</v>
      </c>
      <c r="K147" s="321">
        <v>0</v>
      </c>
      <c r="L147" s="321">
        <v>0</v>
      </c>
      <c r="M147" s="321">
        <v>0</v>
      </c>
      <c r="N147" s="321">
        <v>0</v>
      </c>
      <c r="O147" s="369">
        <v>0</v>
      </c>
    </row>
    <row r="148" spans="1:15" ht="12.75" x14ac:dyDescent="0.2">
      <c r="A148" s="317">
        <v>2</v>
      </c>
      <c r="B148" s="312">
        <v>2</v>
      </c>
      <c r="C148" s="312">
        <v>6</v>
      </c>
      <c r="D148" s="312"/>
      <c r="E148" s="312"/>
      <c r="F148" s="318" t="s">
        <v>140</v>
      </c>
      <c r="G148" s="310">
        <v>27032.28</v>
      </c>
      <c r="H148" s="310">
        <v>25578.52</v>
      </c>
      <c r="I148" s="310">
        <v>74813.42</v>
      </c>
      <c r="J148" s="310">
        <v>18835.52</v>
      </c>
      <c r="K148" s="310">
        <v>9005.0400000000009</v>
      </c>
      <c r="L148" s="310">
        <v>0</v>
      </c>
      <c r="M148" s="310">
        <v>64735.219999999994</v>
      </c>
      <c r="N148" s="310">
        <v>220000</v>
      </c>
      <c r="O148" s="359">
        <v>3.0214713818374268E-2</v>
      </c>
    </row>
    <row r="149" spans="1:15" ht="12.75" x14ac:dyDescent="0.2">
      <c r="A149" s="319">
        <v>2</v>
      </c>
      <c r="B149" s="320">
        <v>2</v>
      </c>
      <c r="C149" s="320">
        <v>6</v>
      </c>
      <c r="D149" s="320">
        <v>1</v>
      </c>
      <c r="E149" s="320"/>
      <c r="F149" s="316" t="s">
        <v>367</v>
      </c>
      <c r="G149" s="321">
        <v>0</v>
      </c>
      <c r="H149" s="321">
        <v>0</v>
      </c>
      <c r="I149" s="321">
        <v>0</v>
      </c>
      <c r="J149" s="321">
        <v>0</v>
      </c>
      <c r="K149" s="321">
        <v>0</v>
      </c>
      <c r="L149" s="321">
        <v>0</v>
      </c>
      <c r="M149" s="321">
        <v>0</v>
      </c>
      <c r="N149" s="321">
        <v>0</v>
      </c>
      <c r="O149" s="369">
        <v>0</v>
      </c>
    </row>
    <row r="150" spans="1:15" ht="12.75" x14ac:dyDescent="0.2">
      <c r="A150" s="372">
        <v>2</v>
      </c>
      <c r="B150" s="361">
        <v>2</v>
      </c>
      <c r="C150" s="361">
        <v>6</v>
      </c>
      <c r="D150" s="361">
        <v>1</v>
      </c>
      <c r="E150" s="361" t="s">
        <v>305</v>
      </c>
      <c r="F150" s="373" t="s">
        <v>367</v>
      </c>
      <c r="G150" s="310">
        <v>0</v>
      </c>
      <c r="H150" s="310">
        <v>0</v>
      </c>
      <c r="I150" s="310">
        <v>0</v>
      </c>
      <c r="J150" s="310">
        <v>0</v>
      </c>
      <c r="K150" s="310">
        <v>0</v>
      </c>
      <c r="L150" s="310">
        <v>0</v>
      </c>
      <c r="M150" s="310">
        <v>0</v>
      </c>
      <c r="N150" s="364">
        <v>0</v>
      </c>
      <c r="O150" s="365">
        <v>0</v>
      </c>
    </row>
    <row r="151" spans="1:15" ht="12.75" x14ac:dyDescent="0.2">
      <c r="A151" s="319">
        <v>2</v>
      </c>
      <c r="B151" s="320">
        <v>2</v>
      </c>
      <c r="C151" s="320">
        <v>6</v>
      </c>
      <c r="D151" s="320">
        <v>2</v>
      </c>
      <c r="E151" s="320"/>
      <c r="F151" s="316" t="s">
        <v>141</v>
      </c>
      <c r="G151" s="321">
        <v>27032.28</v>
      </c>
      <c r="H151" s="321">
        <v>25578.52</v>
      </c>
      <c r="I151" s="321">
        <v>74813.42</v>
      </c>
      <c r="J151" s="321">
        <v>18835.52</v>
      </c>
      <c r="K151" s="321">
        <v>9005.0400000000009</v>
      </c>
      <c r="L151" s="321">
        <v>0</v>
      </c>
      <c r="M151" s="321">
        <v>64735.219999999994</v>
      </c>
      <c r="N151" s="321">
        <v>220000</v>
      </c>
      <c r="O151" s="369">
        <v>3.0214713818374268E-2</v>
      </c>
    </row>
    <row r="152" spans="1:15" ht="12.75" x14ac:dyDescent="0.2">
      <c r="A152" s="317">
        <v>2</v>
      </c>
      <c r="B152" s="312">
        <v>2</v>
      </c>
      <c r="C152" s="312">
        <v>6</v>
      </c>
      <c r="D152" s="312">
        <v>2</v>
      </c>
      <c r="E152" s="312" t="s">
        <v>305</v>
      </c>
      <c r="F152" s="318" t="s">
        <v>141</v>
      </c>
      <c r="G152" s="310">
        <v>27032.28</v>
      </c>
      <c r="H152" s="310">
        <v>25578.52</v>
      </c>
      <c r="I152" s="310">
        <v>74813.42</v>
      </c>
      <c r="J152" s="310">
        <v>18835.52</v>
      </c>
      <c r="K152" s="310">
        <v>9005.0400000000009</v>
      </c>
      <c r="L152" s="310">
        <v>0</v>
      </c>
      <c r="M152" s="310">
        <v>64735.219999999994</v>
      </c>
      <c r="N152" s="310">
        <v>220000</v>
      </c>
      <c r="O152" s="359">
        <v>3.0214713818374268E-2</v>
      </c>
    </row>
    <row r="153" spans="1:15" ht="12.75" x14ac:dyDescent="0.2">
      <c r="A153" s="319">
        <v>2</v>
      </c>
      <c r="B153" s="320">
        <v>2</v>
      </c>
      <c r="C153" s="320">
        <v>6</v>
      </c>
      <c r="D153" s="320">
        <v>3</v>
      </c>
      <c r="E153" s="320"/>
      <c r="F153" s="316" t="s">
        <v>142</v>
      </c>
      <c r="G153" s="321">
        <v>0</v>
      </c>
      <c r="H153" s="321">
        <v>0</v>
      </c>
      <c r="I153" s="321">
        <v>0</v>
      </c>
      <c r="J153" s="321">
        <v>0</v>
      </c>
      <c r="K153" s="321">
        <v>0</v>
      </c>
      <c r="L153" s="321">
        <v>0</v>
      </c>
      <c r="M153" s="321">
        <v>0</v>
      </c>
      <c r="N153" s="321">
        <v>0</v>
      </c>
      <c r="O153" s="369">
        <v>0</v>
      </c>
    </row>
    <row r="154" spans="1:15" ht="12.75" x14ac:dyDescent="0.2">
      <c r="A154" s="317">
        <v>2</v>
      </c>
      <c r="B154" s="312">
        <v>2</v>
      </c>
      <c r="C154" s="312">
        <v>6</v>
      </c>
      <c r="D154" s="312">
        <v>3</v>
      </c>
      <c r="E154" s="312" t="s">
        <v>305</v>
      </c>
      <c r="F154" s="318" t="s">
        <v>142</v>
      </c>
      <c r="G154" s="310">
        <v>0</v>
      </c>
      <c r="H154" s="310">
        <v>0</v>
      </c>
      <c r="I154" s="310">
        <v>0</v>
      </c>
      <c r="J154" s="310">
        <v>0</v>
      </c>
      <c r="K154" s="310">
        <v>0</v>
      </c>
      <c r="L154" s="310">
        <v>0</v>
      </c>
      <c r="M154" s="310">
        <v>0</v>
      </c>
      <c r="N154" s="310">
        <v>0</v>
      </c>
      <c r="O154" s="359">
        <v>0</v>
      </c>
    </row>
    <row r="155" spans="1:15" ht="12.75" x14ac:dyDescent="0.2">
      <c r="A155" s="322">
        <v>2</v>
      </c>
      <c r="B155" s="320">
        <v>2</v>
      </c>
      <c r="C155" s="320">
        <v>6</v>
      </c>
      <c r="D155" s="320">
        <v>4</v>
      </c>
      <c r="E155" s="320"/>
      <c r="F155" s="323" t="s">
        <v>143</v>
      </c>
      <c r="G155" s="321">
        <v>0</v>
      </c>
      <c r="H155" s="321">
        <v>0</v>
      </c>
      <c r="I155" s="321">
        <v>0</v>
      </c>
      <c r="J155" s="321">
        <v>0</v>
      </c>
      <c r="K155" s="321">
        <v>0</v>
      </c>
      <c r="L155" s="321">
        <v>0</v>
      </c>
      <c r="M155" s="321">
        <v>0</v>
      </c>
      <c r="N155" s="321">
        <v>0</v>
      </c>
      <c r="O155" s="370">
        <v>0</v>
      </c>
    </row>
    <row r="156" spans="1:15" ht="12.75" x14ac:dyDescent="0.2">
      <c r="A156" s="317">
        <v>2</v>
      </c>
      <c r="B156" s="312">
        <v>2</v>
      </c>
      <c r="C156" s="312">
        <v>6</v>
      </c>
      <c r="D156" s="312">
        <v>4</v>
      </c>
      <c r="E156" s="312" t="s">
        <v>305</v>
      </c>
      <c r="F156" s="318" t="s">
        <v>143</v>
      </c>
      <c r="G156" s="310">
        <v>0</v>
      </c>
      <c r="H156" s="310">
        <v>0</v>
      </c>
      <c r="I156" s="310">
        <v>0</v>
      </c>
      <c r="J156" s="310">
        <v>0</v>
      </c>
      <c r="K156" s="310">
        <v>0</v>
      </c>
      <c r="L156" s="310">
        <v>0</v>
      </c>
      <c r="M156" s="310">
        <v>0</v>
      </c>
      <c r="N156" s="310">
        <v>0</v>
      </c>
      <c r="O156" s="359">
        <v>0</v>
      </c>
    </row>
    <row r="157" spans="1:15" ht="12.75" x14ac:dyDescent="0.2">
      <c r="A157" s="322">
        <v>2</v>
      </c>
      <c r="B157" s="320">
        <v>2</v>
      </c>
      <c r="C157" s="320">
        <v>6</v>
      </c>
      <c r="D157" s="320">
        <v>5</v>
      </c>
      <c r="E157" s="320"/>
      <c r="F157" s="323" t="s">
        <v>310</v>
      </c>
      <c r="G157" s="321">
        <v>0</v>
      </c>
      <c r="H157" s="321">
        <v>0</v>
      </c>
      <c r="I157" s="321">
        <v>0</v>
      </c>
      <c r="J157" s="321">
        <v>0</v>
      </c>
      <c r="K157" s="321">
        <v>0</v>
      </c>
      <c r="L157" s="321">
        <v>0</v>
      </c>
      <c r="M157" s="321">
        <v>0</v>
      </c>
      <c r="N157" s="321">
        <v>0</v>
      </c>
      <c r="O157" s="370">
        <v>0</v>
      </c>
    </row>
    <row r="158" spans="1:15" ht="12.75" x14ac:dyDescent="0.2">
      <c r="A158" s="317">
        <v>2</v>
      </c>
      <c r="B158" s="312">
        <v>2</v>
      </c>
      <c r="C158" s="312">
        <v>6</v>
      </c>
      <c r="D158" s="312">
        <v>5</v>
      </c>
      <c r="E158" s="312" t="s">
        <v>305</v>
      </c>
      <c r="F158" s="318" t="s">
        <v>310</v>
      </c>
      <c r="G158" s="310">
        <v>0</v>
      </c>
      <c r="H158" s="310">
        <v>0</v>
      </c>
      <c r="I158" s="310">
        <v>0</v>
      </c>
      <c r="J158" s="310">
        <v>0</v>
      </c>
      <c r="K158" s="310">
        <v>0</v>
      </c>
      <c r="L158" s="310">
        <v>0</v>
      </c>
      <c r="M158" s="310">
        <v>0</v>
      </c>
      <c r="N158" s="310">
        <v>0</v>
      </c>
      <c r="O158" s="359">
        <v>0</v>
      </c>
    </row>
    <row r="159" spans="1:15" ht="12.75" x14ac:dyDescent="0.2">
      <c r="A159" s="322">
        <v>2</v>
      </c>
      <c r="B159" s="320">
        <v>2</v>
      </c>
      <c r="C159" s="320">
        <v>6</v>
      </c>
      <c r="D159" s="320">
        <v>6</v>
      </c>
      <c r="E159" s="320"/>
      <c r="F159" s="323" t="s">
        <v>368</v>
      </c>
      <c r="G159" s="321">
        <v>0</v>
      </c>
      <c r="H159" s="321">
        <v>0</v>
      </c>
      <c r="I159" s="321">
        <v>0</v>
      </c>
      <c r="J159" s="321">
        <v>0</v>
      </c>
      <c r="K159" s="321">
        <v>0</v>
      </c>
      <c r="L159" s="321">
        <v>0</v>
      </c>
      <c r="M159" s="321">
        <v>0</v>
      </c>
      <c r="N159" s="321">
        <v>0</v>
      </c>
      <c r="O159" s="370">
        <v>0</v>
      </c>
    </row>
    <row r="160" spans="1:15" ht="12.75" x14ac:dyDescent="0.2">
      <c r="A160" s="317">
        <v>2</v>
      </c>
      <c r="B160" s="312">
        <v>2</v>
      </c>
      <c r="C160" s="312">
        <v>6</v>
      </c>
      <c r="D160" s="312">
        <v>6</v>
      </c>
      <c r="E160" s="312" t="s">
        <v>305</v>
      </c>
      <c r="F160" s="318" t="s">
        <v>368</v>
      </c>
      <c r="G160" s="310">
        <v>0</v>
      </c>
      <c r="H160" s="310">
        <v>0</v>
      </c>
      <c r="I160" s="310">
        <v>0</v>
      </c>
      <c r="J160" s="310">
        <v>0</v>
      </c>
      <c r="K160" s="310">
        <v>0</v>
      </c>
      <c r="L160" s="310">
        <v>0</v>
      </c>
      <c r="M160" s="310">
        <v>0</v>
      </c>
      <c r="N160" s="310">
        <v>0</v>
      </c>
      <c r="O160" s="359">
        <v>0</v>
      </c>
    </row>
    <row r="161" spans="1:15" ht="12.75" x14ac:dyDescent="0.2">
      <c r="A161" s="322">
        <v>2</v>
      </c>
      <c r="B161" s="320">
        <v>2</v>
      </c>
      <c r="C161" s="320">
        <v>6</v>
      </c>
      <c r="D161" s="320">
        <v>7</v>
      </c>
      <c r="E161" s="320"/>
      <c r="F161" s="323" t="s">
        <v>369</v>
      </c>
      <c r="G161" s="321">
        <v>0</v>
      </c>
      <c r="H161" s="321">
        <v>0</v>
      </c>
      <c r="I161" s="321">
        <v>0</v>
      </c>
      <c r="J161" s="321">
        <v>0</v>
      </c>
      <c r="K161" s="321">
        <v>0</v>
      </c>
      <c r="L161" s="321">
        <v>0</v>
      </c>
      <c r="M161" s="321">
        <v>0</v>
      </c>
      <c r="N161" s="321">
        <v>0</v>
      </c>
      <c r="O161" s="370">
        <v>0</v>
      </c>
    </row>
    <row r="162" spans="1:15" ht="12.75" x14ac:dyDescent="0.2">
      <c r="A162" s="317">
        <v>2</v>
      </c>
      <c r="B162" s="312">
        <v>2</v>
      </c>
      <c r="C162" s="312">
        <v>6</v>
      </c>
      <c r="D162" s="312">
        <v>7</v>
      </c>
      <c r="E162" s="312" t="s">
        <v>305</v>
      </c>
      <c r="F162" s="318" t="s">
        <v>369</v>
      </c>
      <c r="G162" s="310">
        <v>0</v>
      </c>
      <c r="H162" s="310">
        <v>0</v>
      </c>
      <c r="I162" s="310">
        <v>0</v>
      </c>
      <c r="J162" s="310">
        <v>0</v>
      </c>
      <c r="K162" s="310">
        <v>0</v>
      </c>
      <c r="L162" s="310">
        <v>0</v>
      </c>
      <c r="M162" s="310">
        <v>0</v>
      </c>
      <c r="N162" s="310">
        <v>0</v>
      </c>
      <c r="O162" s="359">
        <v>0</v>
      </c>
    </row>
    <row r="163" spans="1:15" ht="12.75" x14ac:dyDescent="0.2">
      <c r="A163" s="322">
        <v>2</v>
      </c>
      <c r="B163" s="320">
        <v>2</v>
      </c>
      <c r="C163" s="320">
        <v>6</v>
      </c>
      <c r="D163" s="320">
        <v>8</v>
      </c>
      <c r="E163" s="320"/>
      <c r="F163" s="323" t="s">
        <v>370</v>
      </c>
      <c r="G163" s="321">
        <v>0</v>
      </c>
      <c r="H163" s="321">
        <v>0</v>
      </c>
      <c r="I163" s="321">
        <v>0</v>
      </c>
      <c r="J163" s="321">
        <v>0</v>
      </c>
      <c r="K163" s="321">
        <v>0</v>
      </c>
      <c r="L163" s="321">
        <v>0</v>
      </c>
      <c r="M163" s="321">
        <v>0</v>
      </c>
      <c r="N163" s="321">
        <v>0</v>
      </c>
      <c r="O163" s="370">
        <v>0</v>
      </c>
    </row>
    <row r="164" spans="1:15" ht="12.75" x14ac:dyDescent="0.2">
      <c r="A164" s="317">
        <v>2</v>
      </c>
      <c r="B164" s="312">
        <v>2</v>
      </c>
      <c r="C164" s="312">
        <v>6</v>
      </c>
      <c r="D164" s="312">
        <v>8</v>
      </c>
      <c r="E164" s="312" t="s">
        <v>305</v>
      </c>
      <c r="F164" s="318" t="s">
        <v>370</v>
      </c>
      <c r="G164" s="310">
        <v>0</v>
      </c>
      <c r="H164" s="310">
        <v>0</v>
      </c>
      <c r="I164" s="310">
        <v>0</v>
      </c>
      <c r="J164" s="310">
        <v>0</v>
      </c>
      <c r="K164" s="310">
        <v>0</v>
      </c>
      <c r="L164" s="310">
        <v>0</v>
      </c>
      <c r="M164" s="310">
        <v>0</v>
      </c>
      <c r="N164" s="310">
        <v>0</v>
      </c>
      <c r="O164" s="359">
        <v>0</v>
      </c>
    </row>
    <row r="165" spans="1:15" ht="12.75" x14ac:dyDescent="0.2">
      <c r="A165" s="339">
        <v>2</v>
      </c>
      <c r="B165" s="337">
        <v>2</v>
      </c>
      <c r="C165" s="337">
        <v>6</v>
      </c>
      <c r="D165" s="337">
        <v>9</v>
      </c>
      <c r="E165" s="337"/>
      <c r="F165" s="340" t="s">
        <v>311</v>
      </c>
      <c r="G165" s="404">
        <v>0</v>
      </c>
      <c r="H165" s="404">
        <v>0</v>
      </c>
      <c r="I165" s="404">
        <v>0</v>
      </c>
      <c r="J165" s="404">
        <v>0</v>
      </c>
      <c r="K165" s="404">
        <v>0</v>
      </c>
      <c r="L165" s="404">
        <v>0</v>
      </c>
      <c r="M165" s="404">
        <v>0</v>
      </c>
      <c r="N165" s="404">
        <v>0</v>
      </c>
      <c r="O165" s="368">
        <v>0</v>
      </c>
    </row>
    <row r="166" spans="1:15" ht="12.75" x14ac:dyDescent="0.2">
      <c r="A166" s="322">
        <v>2</v>
      </c>
      <c r="B166" s="320">
        <v>2</v>
      </c>
      <c r="C166" s="320">
        <v>6</v>
      </c>
      <c r="D166" s="320">
        <v>9</v>
      </c>
      <c r="E166" s="320" t="s">
        <v>305</v>
      </c>
      <c r="F166" s="323" t="s">
        <v>311</v>
      </c>
      <c r="G166" s="321">
        <v>0</v>
      </c>
      <c r="H166" s="321">
        <v>0</v>
      </c>
      <c r="I166" s="321">
        <v>0</v>
      </c>
      <c r="J166" s="321">
        <v>0</v>
      </c>
      <c r="K166" s="321">
        <v>0</v>
      </c>
      <c r="L166" s="321">
        <v>0</v>
      </c>
      <c r="M166" s="321">
        <v>0</v>
      </c>
      <c r="N166" s="321">
        <v>0</v>
      </c>
      <c r="O166" s="369">
        <v>0</v>
      </c>
    </row>
    <row r="167" spans="1:15" ht="12.75" x14ac:dyDescent="0.2">
      <c r="A167" s="311">
        <v>2</v>
      </c>
      <c r="B167" s="312">
        <v>2</v>
      </c>
      <c r="C167" s="312">
        <v>7</v>
      </c>
      <c r="D167" s="312"/>
      <c r="E167" s="312"/>
      <c r="F167" s="324" t="s">
        <v>144</v>
      </c>
      <c r="G167" s="310">
        <v>857414.772</v>
      </c>
      <c r="H167" s="310">
        <v>811304.14799999993</v>
      </c>
      <c r="I167" s="310">
        <v>2372945.6580000003</v>
      </c>
      <c r="J167" s="310">
        <v>597428.44799999997</v>
      </c>
      <c r="K167" s="310">
        <v>285623.49600000004</v>
      </c>
      <c r="L167" s="310">
        <v>0</v>
      </c>
      <c r="M167" s="310">
        <v>2053283.4779999999</v>
      </c>
      <c r="N167" s="310">
        <v>6978000</v>
      </c>
      <c r="O167" s="359">
        <v>0.64838029062065872</v>
      </c>
    </row>
    <row r="168" spans="1:15" ht="12.75" x14ac:dyDescent="0.2">
      <c r="A168" s="311">
        <v>2</v>
      </c>
      <c r="B168" s="312">
        <v>2</v>
      </c>
      <c r="C168" s="312">
        <v>7</v>
      </c>
      <c r="D168" s="312">
        <v>1</v>
      </c>
      <c r="E168" s="312"/>
      <c r="F168" s="324" t="s">
        <v>371</v>
      </c>
      <c r="G168" s="310">
        <v>504889.26599999995</v>
      </c>
      <c r="H168" s="310">
        <v>477736.99399999995</v>
      </c>
      <c r="I168" s="310">
        <v>1397310.6490000002</v>
      </c>
      <c r="J168" s="310">
        <v>351796.14399999997</v>
      </c>
      <c r="K168" s="310">
        <v>168189.58800000002</v>
      </c>
      <c r="L168" s="310">
        <v>0</v>
      </c>
      <c r="M168" s="310">
        <v>1209077.3589999999</v>
      </c>
      <c r="N168" s="310">
        <v>4109000</v>
      </c>
      <c r="O168" s="359">
        <v>0.56432845036227208</v>
      </c>
    </row>
    <row r="169" spans="1:15" ht="12.75" x14ac:dyDescent="0.2">
      <c r="A169" s="311">
        <v>2</v>
      </c>
      <c r="B169" s="312">
        <v>2</v>
      </c>
      <c r="C169" s="312">
        <v>7</v>
      </c>
      <c r="D169" s="312">
        <v>1</v>
      </c>
      <c r="E169" s="312" t="s">
        <v>305</v>
      </c>
      <c r="F169" s="324" t="s">
        <v>145</v>
      </c>
      <c r="G169" s="310">
        <v>358177.70999999996</v>
      </c>
      <c r="H169" s="310">
        <v>338915.38999999996</v>
      </c>
      <c r="I169" s="310">
        <v>991277.81500000006</v>
      </c>
      <c r="J169" s="310">
        <v>249570.63999999998</v>
      </c>
      <c r="K169" s="310">
        <v>119316.78000000001</v>
      </c>
      <c r="L169" s="310">
        <v>0</v>
      </c>
      <c r="M169" s="310">
        <v>857741.66499999992</v>
      </c>
      <c r="N169" s="310">
        <v>2915000</v>
      </c>
      <c r="O169" s="359">
        <v>0.40034495809345905</v>
      </c>
    </row>
    <row r="170" spans="1:15" ht="12.75" x14ac:dyDescent="0.2">
      <c r="A170" s="311">
        <v>2</v>
      </c>
      <c r="B170" s="312">
        <v>2</v>
      </c>
      <c r="C170" s="312">
        <v>7</v>
      </c>
      <c r="D170" s="312">
        <v>1</v>
      </c>
      <c r="E170" s="312" t="s">
        <v>306</v>
      </c>
      <c r="F170" s="324" t="s">
        <v>146</v>
      </c>
      <c r="G170" s="310">
        <v>0</v>
      </c>
      <c r="H170" s="310">
        <v>0</v>
      </c>
      <c r="I170" s="310">
        <v>0</v>
      </c>
      <c r="J170" s="310">
        <v>0</v>
      </c>
      <c r="K170" s="310">
        <v>0</v>
      </c>
      <c r="L170" s="310">
        <v>0</v>
      </c>
      <c r="M170" s="310">
        <v>0</v>
      </c>
      <c r="N170" s="310">
        <v>0</v>
      </c>
      <c r="O170" s="359">
        <v>0</v>
      </c>
    </row>
    <row r="171" spans="1:15" ht="12.75" x14ac:dyDescent="0.2">
      <c r="A171" s="311">
        <v>2</v>
      </c>
      <c r="B171" s="312">
        <v>2</v>
      </c>
      <c r="C171" s="312">
        <v>7</v>
      </c>
      <c r="D171" s="312">
        <v>1</v>
      </c>
      <c r="E171" s="312" t="s">
        <v>307</v>
      </c>
      <c r="F171" s="324" t="s">
        <v>147</v>
      </c>
      <c r="G171" s="310">
        <v>0</v>
      </c>
      <c r="H171" s="310">
        <v>0</v>
      </c>
      <c r="I171" s="310">
        <v>0</v>
      </c>
      <c r="J171" s="310">
        <v>0</v>
      </c>
      <c r="K171" s="310">
        <v>0</v>
      </c>
      <c r="L171" s="310">
        <v>0</v>
      </c>
      <c r="M171" s="310">
        <v>0</v>
      </c>
      <c r="N171" s="310">
        <v>0</v>
      </c>
      <c r="O171" s="359">
        <v>0</v>
      </c>
    </row>
    <row r="172" spans="1:15" ht="12.75" x14ac:dyDescent="0.2">
      <c r="A172" s="311">
        <v>2</v>
      </c>
      <c r="B172" s="312">
        <v>2</v>
      </c>
      <c r="C172" s="312">
        <v>7</v>
      </c>
      <c r="D172" s="312">
        <v>1</v>
      </c>
      <c r="E172" s="312" t="s">
        <v>308</v>
      </c>
      <c r="F172" s="324" t="s">
        <v>148</v>
      </c>
      <c r="G172" s="310">
        <v>146711.55599999998</v>
      </c>
      <c r="H172" s="310">
        <v>138821.60399999999</v>
      </c>
      <c r="I172" s="310">
        <v>406032.83400000003</v>
      </c>
      <c r="J172" s="310">
        <v>102225.504</v>
      </c>
      <c r="K172" s="310">
        <v>48872.808000000005</v>
      </c>
      <c r="L172" s="310">
        <v>0</v>
      </c>
      <c r="M172" s="310">
        <v>351335.69399999996</v>
      </c>
      <c r="N172" s="310">
        <v>1193999.9999999998</v>
      </c>
      <c r="O172" s="359">
        <v>0.16398349226881304</v>
      </c>
    </row>
    <row r="173" spans="1:15" ht="12.75" x14ac:dyDescent="0.2">
      <c r="A173" s="311">
        <v>2</v>
      </c>
      <c r="B173" s="312">
        <v>2</v>
      </c>
      <c r="C173" s="312">
        <v>7</v>
      </c>
      <c r="D173" s="312">
        <v>1</v>
      </c>
      <c r="E173" s="312" t="s">
        <v>312</v>
      </c>
      <c r="F173" s="324" t="s">
        <v>149</v>
      </c>
      <c r="G173" s="310">
        <v>0</v>
      </c>
      <c r="H173" s="310">
        <v>0</v>
      </c>
      <c r="I173" s="310">
        <v>0</v>
      </c>
      <c r="J173" s="310">
        <v>0</v>
      </c>
      <c r="K173" s="310">
        <v>0</v>
      </c>
      <c r="L173" s="310">
        <v>0</v>
      </c>
      <c r="M173" s="310">
        <v>0</v>
      </c>
      <c r="N173" s="310">
        <v>0</v>
      </c>
      <c r="O173" s="359">
        <v>0</v>
      </c>
    </row>
    <row r="174" spans="1:15" ht="12.75" x14ac:dyDescent="0.2">
      <c r="A174" s="319">
        <v>2</v>
      </c>
      <c r="B174" s="320">
        <v>2</v>
      </c>
      <c r="C174" s="320">
        <v>7</v>
      </c>
      <c r="D174" s="320">
        <v>1</v>
      </c>
      <c r="E174" s="320" t="s">
        <v>350</v>
      </c>
      <c r="F174" s="316" t="s">
        <v>150</v>
      </c>
      <c r="G174" s="321">
        <v>0</v>
      </c>
      <c r="H174" s="321">
        <v>0</v>
      </c>
      <c r="I174" s="321">
        <v>0</v>
      </c>
      <c r="J174" s="321">
        <v>0</v>
      </c>
      <c r="K174" s="321">
        <v>0</v>
      </c>
      <c r="L174" s="321">
        <v>0</v>
      </c>
      <c r="M174" s="321">
        <v>0</v>
      </c>
      <c r="N174" s="321">
        <v>0</v>
      </c>
      <c r="O174" s="369">
        <v>0</v>
      </c>
    </row>
    <row r="175" spans="1:15" ht="12.75" x14ac:dyDescent="0.2">
      <c r="A175" s="311">
        <v>2</v>
      </c>
      <c r="B175" s="312">
        <v>2</v>
      </c>
      <c r="C175" s="312">
        <v>7</v>
      </c>
      <c r="D175" s="312">
        <v>1</v>
      </c>
      <c r="E175" s="312" t="s">
        <v>352</v>
      </c>
      <c r="F175" s="324" t="s">
        <v>151</v>
      </c>
      <c r="G175" s="310">
        <v>0</v>
      </c>
      <c r="H175" s="310">
        <v>0</v>
      </c>
      <c r="I175" s="310">
        <v>0</v>
      </c>
      <c r="J175" s="310">
        <v>0</v>
      </c>
      <c r="K175" s="310">
        <v>0</v>
      </c>
      <c r="L175" s="310">
        <v>0</v>
      </c>
      <c r="M175" s="310">
        <v>0</v>
      </c>
      <c r="N175" s="310">
        <v>0</v>
      </c>
      <c r="O175" s="359">
        <v>0</v>
      </c>
    </row>
    <row r="176" spans="1:15" ht="12.75" x14ac:dyDescent="0.2">
      <c r="A176" s="311">
        <v>2</v>
      </c>
      <c r="B176" s="312">
        <v>2</v>
      </c>
      <c r="C176" s="312">
        <v>7</v>
      </c>
      <c r="D176" s="312">
        <v>2</v>
      </c>
      <c r="E176" s="312"/>
      <c r="F176" s="324" t="s">
        <v>372</v>
      </c>
      <c r="G176" s="310">
        <v>352525.50600000005</v>
      </c>
      <c r="H176" s="310">
        <v>333567.15399999998</v>
      </c>
      <c r="I176" s="310">
        <v>975635.00900000008</v>
      </c>
      <c r="J176" s="310">
        <v>245632.304</v>
      </c>
      <c r="K176" s="310">
        <v>117433.90800000001</v>
      </c>
      <c r="L176" s="310">
        <v>0</v>
      </c>
      <c r="M176" s="310">
        <v>844206.11899999995</v>
      </c>
      <c r="N176" s="310">
        <v>2869000</v>
      </c>
      <c r="O176" s="359">
        <v>8.4051840258386606E-2</v>
      </c>
    </row>
    <row r="177" spans="1:15" ht="12.75" x14ac:dyDescent="0.2">
      <c r="A177" s="311">
        <v>2</v>
      </c>
      <c r="B177" s="312">
        <v>2</v>
      </c>
      <c r="C177" s="312">
        <v>7</v>
      </c>
      <c r="D177" s="312">
        <v>2</v>
      </c>
      <c r="E177" s="312" t="s">
        <v>305</v>
      </c>
      <c r="F177" s="324" t="s">
        <v>373</v>
      </c>
      <c r="G177" s="310">
        <v>0</v>
      </c>
      <c r="H177" s="310">
        <v>0</v>
      </c>
      <c r="I177" s="310">
        <v>0</v>
      </c>
      <c r="J177" s="310">
        <v>0</v>
      </c>
      <c r="K177" s="310">
        <v>0</v>
      </c>
      <c r="L177" s="310">
        <v>0</v>
      </c>
      <c r="M177" s="310">
        <v>0</v>
      </c>
      <c r="N177" s="310">
        <v>0</v>
      </c>
      <c r="O177" s="359">
        <v>0</v>
      </c>
    </row>
    <row r="178" spans="1:15" ht="12.75" x14ac:dyDescent="0.2">
      <c r="A178" s="311">
        <v>2</v>
      </c>
      <c r="B178" s="312">
        <v>2</v>
      </c>
      <c r="C178" s="312">
        <v>7</v>
      </c>
      <c r="D178" s="312">
        <v>2</v>
      </c>
      <c r="E178" s="312" t="s">
        <v>306</v>
      </c>
      <c r="F178" s="324" t="s">
        <v>152</v>
      </c>
      <c r="G178" s="310">
        <v>27032.28</v>
      </c>
      <c r="H178" s="310">
        <v>25578.52</v>
      </c>
      <c r="I178" s="310">
        <v>74813.42</v>
      </c>
      <c r="J178" s="310">
        <v>18835.52</v>
      </c>
      <c r="K178" s="310">
        <v>9005.0400000000009</v>
      </c>
      <c r="L178" s="310">
        <v>0</v>
      </c>
      <c r="M178" s="310">
        <v>64735.219999999994</v>
      </c>
      <c r="N178" s="310">
        <v>220000</v>
      </c>
      <c r="O178" s="359">
        <v>3.0214713818374268E-2</v>
      </c>
    </row>
    <row r="179" spans="1:15" ht="12.75" x14ac:dyDescent="0.2">
      <c r="A179" s="311">
        <v>2</v>
      </c>
      <c r="B179" s="312">
        <v>2</v>
      </c>
      <c r="C179" s="312">
        <v>7</v>
      </c>
      <c r="D179" s="312">
        <v>2</v>
      </c>
      <c r="E179" s="312" t="s">
        <v>307</v>
      </c>
      <c r="F179" s="324" t="s">
        <v>374</v>
      </c>
      <c r="G179" s="310">
        <v>0</v>
      </c>
      <c r="H179" s="310">
        <v>0</v>
      </c>
      <c r="I179" s="310">
        <v>0</v>
      </c>
      <c r="J179" s="310">
        <v>0</v>
      </c>
      <c r="K179" s="310">
        <v>0</v>
      </c>
      <c r="L179" s="310">
        <v>0</v>
      </c>
      <c r="M179" s="310">
        <v>0</v>
      </c>
      <c r="N179" s="310">
        <v>0</v>
      </c>
      <c r="O179" s="359">
        <v>0</v>
      </c>
    </row>
    <row r="180" spans="1:15" ht="12.75" x14ac:dyDescent="0.2">
      <c r="A180" s="311">
        <v>2</v>
      </c>
      <c r="B180" s="312">
        <v>2</v>
      </c>
      <c r="C180" s="312">
        <v>7</v>
      </c>
      <c r="D180" s="312">
        <v>2</v>
      </c>
      <c r="E180" s="312" t="s">
        <v>308</v>
      </c>
      <c r="F180" s="325" t="s">
        <v>153</v>
      </c>
      <c r="G180" s="310">
        <v>0</v>
      </c>
      <c r="H180" s="310">
        <v>0</v>
      </c>
      <c r="I180" s="310">
        <v>0</v>
      </c>
      <c r="J180" s="310">
        <v>0</v>
      </c>
      <c r="K180" s="310">
        <v>0</v>
      </c>
      <c r="L180" s="310">
        <v>0</v>
      </c>
      <c r="M180" s="310">
        <v>0</v>
      </c>
      <c r="N180" s="310">
        <v>0</v>
      </c>
      <c r="O180" s="359">
        <v>0</v>
      </c>
    </row>
    <row r="181" spans="1:15" ht="12.75" x14ac:dyDescent="0.2">
      <c r="A181" s="319">
        <v>2</v>
      </c>
      <c r="B181" s="320">
        <v>2</v>
      </c>
      <c r="C181" s="320">
        <v>7</v>
      </c>
      <c r="D181" s="320">
        <v>2</v>
      </c>
      <c r="E181" s="320" t="s">
        <v>312</v>
      </c>
      <c r="F181" s="316" t="s">
        <v>313</v>
      </c>
      <c r="G181" s="321">
        <v>0</v>
      </c>
      <c r="H181" s="321">
        <v>0</v>
      </c>
      <c r="I181" s="321">
        <v>0</v>
      </c>
      <c r="J181" s="321">
        <v>0</v>
      </c>
      <c r="K181" s="321">
        <v>0</v>
      </c>
      <c r="L181" s="321">
        <v>0</v>
      </c>
      <c r="M181" s="321">
        <v>0</v>
      </c>
      <c r="N181" s="321">
        <v>0</v>
      </c>
      <c r="O181" s="369">
        <v>0</v>
      </c>
    </row>
    <row r="182" spans="1:15" ht="12.75" x14ac:dyDescent="0.2">
      <c r="A182" s="311">
        <v>2</v>
      </c>
      <c r="B182" s="312">
        <v>2</v>
      </c>
      <c r="C182" s="312">
        <v>7</v>
      </c>
      <c r="D182" s="312">
        <v>2</v>
      </c>
      <c r="E182" s="312" t="s">
        <v>350</v>
      </c>
      <c r="F182" s="309" t="s">
        <v>154</v>
      </c>
      <c r="G182" s="310">
        <v>48166.608</v>
      </c>
      <c r="H182" s="310">
        <v>45576.271999999997</v>
      </c>
      <c r="I182" s="310">
        <v>133303.91200000001</v>
      </c>
      <c r="J182" s="310">
        <v>33561.472000000002</v>
      </c>
      <c r="K182" s="310">
        <v>16045.344000000001</v>
      </c>
      <c r="L182" s="310">
        <v>0</v>
      </c>
      <c r="M182" s="310">
        <v>115346.39199999999</v>
      </c>
      <c r="N182" s="310">
        <v>392000</v>
      </c>
      <c r="O182" s="359">
        <v>5.3837126440012338E-2</v>
      </c>
    </row>
    <row r="183" spans="1:15" ht="12.75" x14ac:dyDescent="0.2">
      <c r="A183" s="339">
        <v>2</v>
      </c>
      <c r="B183" s="337">
        <v>2</v>
      </c>
      <c r="C183" s="337">
        <v>7</v>
      </c>
      <c r="D183" s="337">
        <v>2</v>
      </c>
      <c r="E183" s="337" t="s">
        <v>357</v>
      </c>
      <c r="F183" s="340" t="s">
        <v>1500</v>
      </c>
      <c r="G183" s="404">
        <v>277326.61800000002</v>
      </c>
      <c r="H183" s="404">
        <v>262412.36199999996</v>
      </c>
      <c r="I183" s="404">
        <v>767517.67700000003</v>
      </c>
      <c r="J183" s="404">
        <v>193235.31200000001</v>
      </c>
      <c r="K183" s="404">
        <v>92383.524000000005</v>
      </c>
      <c r="L183" s="404">
        <v>0</v>
      </c>
      <c r="M183" s="404">
        <v>664124.50699999998</v>
      </c>
      <c r="N183" s="404">
        <v>2257000</v>
      </c>
      <c r="O183" s="368">
        <v>0.30997549585486694</v>
      </c>
    </row>
    <row r="184" spans="1:15" ht="12.75" x14ac:dyDescent="0.2">
      <c r="A184" s="319">
        <v>2</v>
      </c>
      <c r="B184" s="320">
        <v>2</v>
      </c>
      <c r="C184" s="320">
        <v>7</v>
      </c>
      <c r="D184" s="320">
        <v>3</v>
      </c>
      <c r="E184" s="320"/>
      <c r="F184" s="316" t="s">
        <v>155</v>
      </c>
      <c r="G184" s="321">
        <v>0</v>
      </c>
      <c r="H184" s="321">
        <v>0</v>
      </c>
      <c r="I184" s="321">
        <v>0</v>
      </c>
      <c r="J184" s="321">
        <v>0</v>
      </c>
      <c r="K184" s="321">
        <v>0</v>
      </c>
      <c r="L184" s="321">
        <v>0</v>
      </c>
      <c r="M184" s="321">
        <v>0</v>
      </c>
      <c r="N184" s="321">
        <v>0</v>
      </c>
      <c r="O184" s="369">
        <v>0</v>
      </c>
    </row>
    <row r="185" spans="1:15" ht="12.75" x14ac:dyDescent="0.2">
      <c r="A185" s="311">
        <v>2</v>
      </c>
      <c r="B185" s="312">
        <v>2</v>
      </c>
      <c r="C185" s="312">
        <v>7</v>
      </c>
      <c r="D185" s="312">
        <v>3</v>
      </c>
      <c r="E185" s="312" t="s">
        <v>305</v>
      </c>
      <c r="F185" s="309" t="s">
        <v>155</v>
      </c>
      <c r="G185" s="310">
        <v>0</v>
      </c>
      <c r="H185" s="310">
        <v>0</v>
      </c>
      <c r="I185" s="310">
        <v>0</v>
      </c>
      <c r="J185" s="310">
        <v>0</v>
      </c>
      <c r="K185" s="310">
        <v>0</v>
      </c>
      <c r="L185" s="310">
        <v>0</v>
      </c>
      <c r="M185" s="310">
        <v>0</v>
      </c>
      <c r="N185" s="310">
        <v>0</v>
      </c>
      <c r="O185" s="359">
        <v>0</v>
      </c>
    </row>
    <row r="186" spans="1:15" ht="12.75" x14ac:dyDescent="0.2">
      <c r="A186" s="319">
        <v>2</v>
      </c>
      <c r="B186" s="320">
        <v>2</v>
      </c>
      <c r="C186" s="320">
        <v>8</v>
      </c>
      <c r="D186" s="320"/>
      <c r="E186" s="320"/>
      <c r="F186" s="316" t="s">
        <v>375</v>
      </c>
      <c r="G186" s="321">
        <v>1342373.2608299998</v>
      </c>
      <c r="H186" s="321">
        <v>1270182.2154699999</v>
      </c>
      <c r="I186" s="321">
        <v>3715096.7124949996</v>
      </c>
      <c r="J186" s="321">
        <v>935337.24872000003</v>
      </c>
      <c r="K186" s="321">
        <v>447173.70894000004</v>
      </c>
      <c r="L186" s="321">
        <v>0</v>
      </c>
      <c r="M186" s="321">
        <v>3214631.8535449998</v>
      </c>
      <c r="N186" s="321">
        <v>10924795</v>
      </c>
      <c r="O186" s="369">
        <v>1.5004070656791184</v>
      </c>
    </row>
    <row r="187" spans="1:15" ht="12.75" x14ac:dyDescent="0.2">
      <c r="A187" s="311">
        <v>2</v>
      </c>
      <c r="B187" s="312">
        <v>2</v>
      </c>
      <c r="C187" s="312">
        <v>8</v>
      </c>
      <c r="D187" s="312">
        <v>1</v>
      </c>
      <c r="E187" s="312"/>
      <c r="F187" s="309" t="s">
        <v>156</v>
      </c>
      <c r="G187" s="310">
        <v>0</v>
      </c>
      <c r="H187" s="310">
        <v>0</v>
      </c>
      <c r="I187" s="310">
        <v>0</v>
      </c>
      <c r="J187" s="310">
        <v>0</v>
      </c>
      <c r="K187" s="310">
        <v>0</v>
      </c>
      <c r="L187" s="310">
        <v>0</v>
      </c>
      <c r="M187" s="310">
        <v>0</v>
      </c>
      <c r="N187" s="310">
        <v>0</v>
      </c>
      <c r="O187" s="359">
        <v>0</v>
      </c>
    </row>
    <row r="188" spans="1:15" ht="12.75" x14ac:dyDescent="0.2">
      <c r="A188" s="319">
        <v>2</v>
      </c>
      <c r="B188" s="320">
        <v>2</v>
      </c>
      <c r="C188" s="320">
        <v>8</v>
      </c>
      <c r="D188" s="320">
        <v>1</v>
      </c>
      <c r="E188" s="320" t="s">
        <v>305</v>
      </c>
      <c r="F188" s="316" t="s">
        <v>156</v>
      </c>
      <c r="G188" s="321">
        <v>0</v>
      </c>
      <c r="H188" s="321">
        <v>0</v>
      </c>
      <c r="I188" s="321">
        <v>0</v>
      </c>
      <c r="J188" s="321">
        <v>0</v>
      </c>
      <c r="K188" s="321">
        <v>0</v>
      </c>
      <c r="L188" s="321">
        <v>0</v>
      </c>
      <c r="M188" s="321">
        <v>0</v>
      </c>
      <c r="N188" s="321">
        <v>0</v>
      </c>
      <c r="O188" s="369">
        <v>0</v>
      </c>
    </row>
    <row r="189" spans="1:15" ht="12.75" x14ac:dyDescent="0.2">
      <c r="A189" s="311">
        <v>2</v>
      </c>
      <c r="B189" s="312">
        <v>2</v>
      </c>
      <c r="C189" s="312">
        <v>8</v>
      </c>
      <c r="D189" s="312">
        <v>2</v>
      </c>
      <c r="E189" s="312"/>
      <c r="F189" s="325" t="s">
        <v>157</v>
      </c>
      <c r="G189" s="310">
        <v>74719.679399999994</v>
      </c>
      <c r="H189" s="310">
        <v>70701.354599999991</v>
      </c>
      <c r="I189" s="310">
        <v>206791.09409999999</v>
      </c>
      <c r="J189" s="310">
        <v>52063.089599999999</v>
      </c>
      <c r="K189" s="310">
        <v>24890.749200000002</v>
      </c>
      <c r="L189" s="310">
        <v>0</v>
      </c>
      <c r="M189" s="310">
        <v>178934.0331</v>
      </c>
      <c r="N189" s="310">
        <v>608100</v>
      </c>
      <c r="O189" s="359">
        <v>8.3516215786151787E-2</v>
      </c>
    </row>
    <row r="190" spans="1:15" ht="12.75" x14ac:dyDescent="0.2">
      <c r="A190" s="319">
        <v>2</v>
      </c>
      <c r="B190" s="320">
        <v>2</v>
      </c>
      <c r="C190" s="320">
        <v>8</v>
      </c>
      <c r="D190" s="320">
        <v>2</v>
      </c>
      <c r="E190" s="320" t="s">
        <v>305</v>
      </c>
      <c r="F190" s="316" t="s">
        <v>157</v>
      </c>
      <c r="G190" s="321">
        <v>74719.679399999994</v>
      </c>
      <c r="H190" s="321">
        <v>70701.354599999991</v>
      </c>
      <c r="I190" s="321">
        <v>206791.09409999999</v>
      </c>
      <c r="J190" s="321">
        <v>52063.089599999999</v>
      </c>
      <c r="K190" s="321">
        <v>24890.749200000002</v>
      </c>
      <c r="L190" s="321">
        <v>0</v>
      </c>
      <c r="M190" s="321">
        <v>178934.0331</v>
      </c>
      <c r="N190" s="321">
        <v>608100</v>
      </c>
      <c r="O190" s="369">
        <v>8.3516215786151787E-2</v>
      </c>
    </row>
    <row r="191" spans="1:15" ht="12.75" x14ac:dyDescent="0.2">
      <c r="A191" s="311">
        <v>2</v>
      </c>
      <c r="B191" s="312">
        <v>2</v>
      </c>
      <c r="C191" s="312">
        <v>8</v>
      </c>
      <c r="D191" s="312">
        <v>3</v>
      </c>
      <c r="E191" s="312"/>
      <c r="F191" s="309" t="s">
        <v>158</v>
      </c>
      <c r="G191" s="310">
        <v>0</v>
      </c>
      <c r="H191" s="310">
        <v>0</v>
      </c>
      <c r="I191" s="310">
        <v>0</v>
      </c>
      <c r="J191" s="310">
        <v>0</v>
      </c>
      <c r="K191" s="310">
        <v>0</v>
      </c>
      <c r="L191" s="310">
        <v>0</v>
      </c>
      <c r="M191" s="310">
        <v>0</v>
      </c>
      <c r="N191" s="310">
        <v>0</v>
      </c>
      <c r="O191" s="359">
        <v>0</v>
      </c>
    </row>
    <row r="192" spans="1:15" ht="12.75" x14ac:dyDescent="0.2">
      <c r="A192" s="319">
        <v>2</v>
      </c>
      <c r="B192" s="320">
        <v>2</v>
      </c>
      <c r="C192" s="320">
        <v>8</v>
      </c>
      <c r="D192" s="320">
        <v>3</v>
      </c>
      <c r="E192" s="320" t="s">
        <v>305</v>
      </c>
      <c r="F192" s="316" t="s">
        <v>158</v>
      </c>
      <c r="G192" s="321">
        <v>0</v>
      </c>
      <c r="H192" s="321">
        <v>0</v>
      </c>
      <c r="I192" s="321">
        <v>0</v>
      </c>
      <c r="J192" s="321">
        <v>0</v>
      </c>
      <c r="K192" s="321">
        <v>0</v>
      </c>
      <c r="L192" s="321">
        <v>0</v>
      </c>
      <c r="M192" s="321">
        <v>0</v>
      </c>
      <c r="N192" s="321">
        <v>0</v>
      </c>
      <c r="O192" s="369">
        <v>0</v>
      </c>
    </row>
    <row r="193" spans="1:15" ht="12.75" x14ac:dyDescent="0.2">
      <c r="A193" s="311">
        <v>2</v>
      </c>
      <c r="B193" s="312">
        <v>2</v>
      </c>
      <c r="C193" s="312">
        <v>8</v>
      </c>
      <c r="D193" s="312">
        <v>4</v>
      </c>
      <c r="E193" s="312"/>
      <c r="F193" s="309" t="s">
        <v>159</v>
      </c>
      <c r="G193" s="310">
        <v>44234.64</v>
      </c>
      <c r="H193" s="310">
        <v>41855.759999999995</v>
      </c>
      <c r="I193" s="310">
        <v>122421.96</v>
      </c>
      <c r="J193" s="310">
        <v>30821.759999999998</v>
      </c>
      <c r="K193" s="310">
        <v>14735.52</v>
      </c>
      <c r="L193" s="310">
        <v>0</v>
      </c>
      <c r="M193" s="310">
        <v>105930.36</v>
      </c>
      <c r="N193" s="310">
        <v>360000</v>
      </c>
      <c r="O193" s="359">
        <v>4.9442258975521527E-2</v>
      </c>
    </row>
    <row r="194" spans="1:15" ht="12.75" x14ac:dyDescent="0.2">
      <c r="A194" s="311">
        <v>2</v>
      </c>
      <c r="B194" s="312">
        <v>2</v>
      </c>
      <c r="C194" s="312">
        <v>8</v>
      </c>
      <c r="D194" s="312">
        <v>4</v>
      </c>
      <c r="E194" s="312" t="s">
        <v>305</v>
      </c>
      <c r="F194" s="309" t="s">
        <v>159</v>
      </c>
      <c r="G194" s="310">
        <v>44234.64</v>
      </c>
      <c r="H194" s="310">
        <v>41855.759999999995</v>
      </c>
      <c r="I194" s="310">
        <v>122421.96</v>
      </c>
      <c r="J194" s="310">
        <v>30821.759999999998</v>
      </c>
      <c r="K194" s="310">
        <v>14735.52</v>
      </c>
      <c r="L194" s="310">
        <v>0</v>
      </c>
      <c r="M194" s="310">
        <v>105930.36</v>
      </c>
      <c r="N194" s="310">
        <v>360000</v>
      </c>
      <c r="O194" s="359">
        <v>4.9442258975521527E-2</v>
      </c>
    </row>
    <row r="195" spans="1:15" ht="12.75" x14ac:dyDescent="0.2">
      <c r="A195" s="311">
        <v>2</v>
      </c>
      <c r="B195" s="312">
        <v>2</v>
      </c>
      <c r="C195" s="312">
        <v>8</v>
      </c>
      <c r="D195" s="312">
        <v>5</v>
      </c>
      <c r="E195" s="312"/>
      <c r="F195" s="309" t="s">
        <v>160</v>
      </c>
      <c r="G195" s="310">
        <v>196598.39999999999</v>
      </c>
      <c r="H195" s="310">
        <v>186025.59999999998</v>
      </c>
      <c r="I195" s="310">
        <v>544097.6</v>
      </c>
      <c r="J195" s="310">
        <v>136985.60000000001</v>
      </c>
      <c r="K195" s="310">
        <v>65491.200000000004</v>
      </c>
      <c r="L195" s="310">
        <v>0</v>
      </c>
      <c r="M195" s="310">
        <v>470801.6</v>
      </c>
      <c r="N195" s="310">
        <v>1600000</v>
      </c>
      <c r="O195" s="359">
        <v>0.21974337322454013</v>
      </c>
    </row>
    <row r="196" spans="1:15" ht="12.75" x14ac:dyDescent="0.2">
      <c r="A196" s="319">
        <v>2</v>
      </c>
      <c r="B196" s="320">
        <v>2</v>
      </c>
      <c r="C196" s="320">
        <v>8</v>
      </c>
      <c r="D196" s="320">
        <v>5</v>
      </c>
      <c r="E196" s="320" t="s">
        <v>305</v>
      </c>
      <c r="F196" s="316" t="s">
        <v>161</v>
      </c>
      <c r="G196" s="321">
        <v>196598.39999999999</v>
      </c>
      <c r="H196" s="321">
        <v>186025.59999999998</v>
      </c>
      <c r="I196" s="321">
        <v>544097.6</v>
      </c>
      <c r="J196" s="321">
        <v>136985.60000000001</v>
      </c>
      <c r="K196" s="321">
        <v>65491.200000000004</v>
      </c>
      <c r="L196" s="321">
        <v>0</v>
      </c>
      <c r="M196" s="321">
        <v>470801.6</v>
      </c>
      <c r="N196" s="321">
        <v>1600000</v>
      </c>
      <c r="O196" s="369">
        <v>0.21974337322454013</v>
      </c>
    </row>
    <row r="197" spans="1:15" ht="12.75" x14ac:dyDescent="0.2">
      <c r="A197" s="311">
        <v>2</v>
      </c>
      <c r="B197" s="312">
        <v>2</v>
      </c>
      <c r="C197" s="312">
        <v>8</v>
      </c>
      <c r="D197" s="312">
        <v>5</v>
      </c>
      <c r="E197" s="312" t="s">
        <v>306</v>
      </c>
      <c r="F197" s="309" t="s">
        <v>162</v>
      </c>
      <c r="G197" s="310">
        <v>0</v>
      </c>
      <c r="H197" s="310">
        <v>0</v>
      </c>
      <c r="I197" s="310">
        <v>0</v>
      </c>
      <c r="J197" s="310">
        <v>0</v>
      </c>
      <c r="K197" s="310">
        <v>0</v>
      </c>
      <c r="L197" s="310">
        <v>0</v>
      </c>
      <c r="M197" s="310">
        <v>0</v>
      </c>
      <c r="N197" s="310">
        <v>0</v>
      </c>
      <c r="O197" s="359">
        <v>0</v>
      </c>
    </row>
    <row r="198" spans="1:15" ht="12.75" x14ac:dyDescent="0.2">
      <c r="A198" s="311">
        <v>2</v>
      </c>
      <c r="B198" s="312">
        <v>2</v>
      </c>
      <c r="C198" s="312">
        <v>8</v>
      </c>
      <c r="D198" s="312">
        <v>5</v>
      </c>
      <c r="E198" s="312" t="s">
        <v>307</v>
      </c>
      <c r="F198" s="309" t="s">
        <v>314</v>
      </c>
      <c r="G198" s="310">
        <v>0</v>
      </c>
      <c r="H198" s="310">
        <v>0</v>
      </c>
      <c r="I198" s="310">
        <v>0</v>
      </c>
      <c r="J198" s="310">
        <v>0</v>
      </c>
      <c r="K198" s="310">
        <v>0</v>
      </c>
      <c r="L198" s="310">
        <v>0</v>
      </c>
      <c r="M198" s="310">
        <v>0</v>
      </c>
      <c r="N198" s="310">
        <v>0</v>
      </c>
      <c r="O198" s="359">
        <v>0</v>
      </c>
    </row>
    <row r="199" spans="1:15" ht="12.75" x14ac:dyDescent="0.2">
      <c r="A199" s="311">
        <v>2</v>
      </c>
      <c r="B199" s="312">
        <v>2</v>
      </c>
      <c r="C199" s="312">
        <v>8</v>
      </c>
      <c r="D199" s="312">
        <v>6</v>
      </c>
      <c r="E199" s="312"/>
      <c r="F199" s="309" t="s">
        <v>163</v>
      </c>
      <c r="G199" s="310">
        <v>311431.77118799998</v>
      </c>
      <c r="H199" s="310">
        <v>294683.38549199997</v>
      </c>
      <c r="I199" s="310">
        <v>861905.68828200002</v>
      </c>
      <c r="J199" s="310">
        <v>216999.060192</v>
      </c>
      <c r="K199" s="310">
        <v>103744.691784</v>
      </c>
      <c r="L199" s="310">
        <v>0</v>
      </c>
      <c r="M199" s="310">
        <v>745797.40306199994</v>
      </c>
      <c r="N199" s="310">
        <v>2534562</v>
      </c>
      <c r="O199" s="359">
        <v>0.34809575220421052</v>
      </c>
    </row>
    <row r="200" spans="1:15" ht="12.75" x14ac:dyDescent="0.2">
      <c r="A200" s="311">
        <v>2</v>
      </c>
      <c r="B200" s="312">
        <v>2</v>
      </c>
      <c r="C200" s="312">
        <v>8</v>
      </c>
      <c r="D200" s="312">
        <v>6</v>
      </c>
      <c r="E200" s="312" t="s">
        <v>305</v>
      </c>
      <c r="F200" s="309" t="s">
        <v>376</v>
      </c>
      <c r="G200" s="310">
        <v>266807.62060799997</v>
      </c>
      <c r="H200" s="310">
        <v>252459.06227199998</v>
      </c>
      <c r="I200" s="310">
        <v>738405.73491200001</v>
      </c>
      <c r="J200" s="310">
        <v>185905.89747199998</v>
      </c>
      <c r="K200" s="310">
        <v>88879.417344000001</v>
      </c>
      <c r="L200" s="310">
        <v>0</v>
      </c>
      <c r="M200" s="310">
        <v>638934.26739199995</v>
      </c>
      <c r="N200" s="310">
        <v>2171392</v>
      </c>
      <c r="O200" s="359">
        <v>0.29821812667048792</v>
      </c>
    </row>
    <row r="201" spans="1:15" ht="12.75" x14ac:dyDescent="0.2">
      <c r="A201" s="319">
        <v>2</v>
      </c>
      <c r="B201" s="320">
        <v>2</v>
      </c>
      <c r="C201" s="320">
        <v>8</v>
      </c>
      <c r="D201" s="320">
        <v>6</v>
      </c>
      <c r="E201" s="320" t="s">
        <v>306</v>
      </c>
      <c r="F201" s="316" t="s">
        <v>164</v>
      </c>
      <c r="G201" s="321">
        <v>24574.799999999999</v>
      </c>
      <c r="H201" s="321">
        <v>23253.199999999997</v>
      </c>
      <c r="I201" s="321">
        <v>68012.2</v>
      </c>
      <c r="J201" s="321">
        <v>17123.2</v>
      </c>
      <c r="K201" s="321">
        <v>8186.4000000000005</v>
      </c>
      <c r="L201" s="321">
        <v>0</v>
      </c>
      <c r="M201" s="321">
        <v>58850.2</v>
      </c>
      <c r="N201" s="321">
        <v>200000</v>
      </c>
      <c r="O201" s="369">
        <v>2.7467921653067516E-2</v>
      </c>
    </row>
    <row r="202" spans="1:15" ht="12.75" x14ac:dyDescent="0.2">
      <c r="A202" s="311">
        <v>2</v>
      </c>
      <c r="B202" s="312">
        <v>2</v>
      </c>
      <c r="C202" s="312">
        <v>8</v>
      </c>
      <c r="D202" s="312">
        <v>6</v>
      </c>
      <c r="E202" s="312" t="s">
        <v>307</v>
      </c>
      <c r="F202" s="325" t="s">
        <v>165</v>
      </c>
      <c r="G202" s="310">
        <v>0</v>
      </c>
      <c r="H202" s="310">
        <v>0</v>
      </c>
      <c r="I202" s="310">
        <v>0</v>
      </c>
      <c r="J202" s="310">
        <v>0</v>
      </c>
      <c r="K202" s="310">
        <v>0</v>
      </c>
      <c r="L202" s="310">
        <v>0</v>
      </c>
      <c r="M202" s="310">
        <v>0</v>
      </c>
      <c r="N202" s="310">
        <v>0</v>
      </c>
      <c r="O202" s="359">
        <v>0</v>
      </c>
    </row>
    <row r="203" spans="1:15" ht="12.75" x14ac:dyDescent="0.2">
      <c r="A203" s="311">
        <v>2</v>
      </c>
      <c r="B203" s="312">
        <v>2</v>
      </c>
      <c r="C203" s="312">
        <v>8</v>
      </c>
      <c r="D203" s="312">
        <v>6</v>
      </c>
      <c r="E203" s="312" t="s">
        <v>308</v>
      </c>
      <c r="F203" s="325" t="s">
        <v>166</v>
      </c>
      <c r="G203" s="310">
        <v>20049.350579999998</v>
      </c>
      <c r="H203" s="310">
        <v>18971.123219999998</v>
      </c>
      <c r="I203" s="310">
        <v>55487.753369999999</v>
      </c>
      <c r="J203" s="310">
        <v>13969.96272</v>
      </c>
      <c r="K203" s="310">
        <v>6678.8744400000005</v>
      </c>
      <c r="L203" s="310">
        <v>0</v>
      </c>
      <c r="M203" s="310">
        <v>48012.935669999999</v>
      </c>
      <c r="N203" s="310">
        <v>163170</v>
      </c>
      <c r="O203" s="359">
        <v>2.2409703880655132E-2</v>
      </c>
    </row>
    <row r="204" spans="1:15" ht="12.75" x14ac:dyDescent="0.2">
      <c r="A204" s="311">
        <v>2</v>
      </c>
      <c r="B204" s="312">
        <v>2</v>
      </c>
      <c r="C204" s="312">
        <v>8</v>
      </c>
      <c r="D204" s="312">
        <v>7</v>
      </c>
      <c r="E204" s="312"/>
      <c r="F204" s="325" t="s">
        <v>167</v>
      </c>
      <c r="G204" s="310">
        <v>617089.57024199993</v>
      </c>
      <c r="H204" s="310">
        <v>583903.31537800003</v>
      </c>
      <c r="I204" s="310">
        <v>1707831.570113</v>
      </c>
      <c r="J204" s="310">
        <v>429974.93892800005</v>
      </c>
      <c r="K204" s="310">
        <v>205565.94795600002</v>
      </c>
      <c r="L204" s="310">
        <v>0</v>
      </c>
      <c r="M204" s="310">
        <v>1477767.657383</v>
      </c>
      <c r="N204" s="310">
        <v>5022133</v>
      </c>
      <c r="O204" s="359">
        <v>0.68973777887642451</v>
      </c>
    </row>
    <row r="205" spans="1:15" ht="12.75" x14ac:dyDescent="0.2">
      <c r="A205" s="311">
        <v>2</v>
      </c>
      <c r="B205" s="312">
        <v>2</v>
      </c>
      <c r="C205" s="312">
        <v>8</v>
      </c>
      <c r="D205" s="312">
        <v>7</v>
      </c>
      <c r="E205" s="312" t="s">
        <v>305</v>
      </c>
      <c r="F205" s="325" t="s">
        <v>377</v>
      </c>
      <c r="G205" s="310">
        <v>0</v>
      </c>
      <c r="H205" s="310">
        <v>0</v>
      </c>
      <c r="I205" s="310">
        <v>0</v>
      </c>
      <c r="J205" s="310">
        <v>0</v>
      </c>
      <c r="K205" s="310">
        <v>0</v>
      </c>
      <c r="L205" s="310">
        <v>0</v>
      </c>
      <c r="M205" s="310">
        <v>0</v>
      </c>
      <c r="N205" s="310">
        <v>0</v>
      </c>
      <c r="O205" s="359">
        <v>0</v>
      </c>
    </row>
    <row r="206" spans="1:15" ht="12.75" x14ac:dyDescent="0.2">
      <c r="A206" s="360">
        <v>2</v>
      </c>
      <c r="B206" s="312">
        <v>2</v>
      </c>
      <c r="C206" s="312">
        <v>8</v>
      </c>
      <c r="D206" s="312">
        <v>7</v>
      </c>
      <c r="E206" s="312" t="s">
        <v>306</v>
      </c>
      <c r="F206" s="325" t="s">
        <v>168</v>
      </c>
      <c r="G206" s="310">
        <v>0</v>
      </c>
      <c r="H206" s="310">
        <v>0</v>
      </c>
      <c r="I206" s="310">
        <v>0</v>
      </c>
      <c r="J206" s="310">
        <v>0</v>
      </c>
      <c r="K206" s="310">
        <v>0</v>
      </c>
      <c r="L206" s="310">
        <v>0</v>
      </c>
      <c r="M206" s="310">
        <v>0</v>
      </c>
      <c r="N206" s="310">
        <v>0</v>
      </c>
      <c r="O206" s="359">
        <v>0</v>
      </c>
    </row>
    <row r="207" spans="1:15" ht="12.75" x14ac:dyDescent="0.2">
      <c r="A207" s="311">
        <v>2</v>
      </c>
      <c r="B207" s="312">
        <v>2</v>
      </c>
      <c r="C207" s="312">
        <v>8</v>
      </c>
      <c r="D207" s="312">
        <v>7</v>
      </c>
      <c r="E207" s="312" t="s">
        <v>307</v>
      </c>
      <c r="F207" s="325" t="s">
        <v>169</v>
      </c>
      <c r="G207" s="310">
        <v>0</v>
      </c>
      <c r="H207" s="310">
        <v>0</v>
      </c>
      <c r="I207" s="310">
        <v>0</v>
      </c>
      <c r="J207" s="310">
        <v>0</v>
      </c>
      <c r="K207" s="310">
        <v>0</v>
      </c>
      <c r="L207" s="310">
        <v>0</v>
      </c>
      <c r="M207" s="310">
        <v>0</v>
      </c>
      <c r="N207" s="310">
        <v>0</v>
      </c>
      <c r="O207" s="359">
        <v>0</v>
      </c>
    </row>
    <row r="208" spans="1:15" ht="12.75" x14ac:dyDescent="0.2">
      <c r="A208" s="319">
        <v>2</v>
      </c>
      <c r="B208" s="320">
        <v>2</v>
      </c>
      <c r="C208" s="320">
        <v>8</v>
      </c>
      <c r="D208" s="320">
        <v>7</v>
      </c>
      <c r="E208" s="320" t="s">
        <v>308</v>
      </c>
      <c r="F208" s="316" t="s">
        <v>170</v>
      </c>
      <c r="G208" s="321">
        <v>93236.791199999992</v>
      </c>
      <c r="H208" s="321">
        <v>88222.640799999994</v>
      </c>
      <c r="I208" s="321">
        <v>258038.2868</v>
      </c>
      <c r="J208" s="321">
        <v>64965.4208</v>
      </c>
      <c r="K208" s="321">
        <v>31059.201600000004</v>
      </c>
      <c r="L208" s="321">
        <v>0</v>
      </c>
      <c r="M208" s="321">
        <v>223277.65879999998</v>
      </c>
      <c r="N208" s="321">
        <v>758800</v>
      </c>
      <c r="O208" s="369">
        <v>0.10421329475173814</v>
      </c>
    </row>
    <row r="209" spans="1:15" ht="12.75" x14ac:dyDescent="0.2">
      <c r="A209" s="311">
        <v>2</v>
      </c>
      <c r="B209" s="312">
        <v>2</v>
      </c>
      <c r="C209" s="312">
        <v>8</v>
      </c>
      <c r="D209" s="312">
        <v>7</v>
      </c>
      <c r="E209" s="312" t="s">
        <v>312</v>
      </c>
      <c r="F209" s="325" t="s">
        <v>171</v>
      </c>
      <c r="G209" s="310">
        <v>327254.37904199999</v>
      </c>
      <c r="H209" s="310">
        <v>309655.074578</v>
      </c>
      <c r="I209" s="310">
        <v>905695.68331300002</v>
      </c>
      <c r="J209" s="310">
        <v>228023.91812799999</v>
      </c>
      <c r="K209" s="310">
        <v>109015.54635600001</v>
      </c>
      <c r="L209" s="310">
        <v>0</v>
      </c>
      <c r="M209" s="310">
        <v>783688.39858299994</v>
      </c>
      <c r="N209" s="310">
        <v>2663333</v>
      </c>
      <c r="O209" s="359">
        <v>0.36578111090014631</v>
      </c>
    </row>
    <row r="210" spans="1:15" ht="12.75" x14ac:dyDescent="0.2">
      <c r="A210" s="311">
        <v>2</v>
      </c>
      <c r="B210" s="312">
        <v>2</v>
      </c>
      <c r="C210" s="312">
        <v>8</v>
      </c>
      <c r="D210" s="312">
        <v>7</v>
      </c>
      <c r="E210" s="312" t="s">
        <v>350</v>
      </c>
      <c r="F210" s="325" t="s">
        <v>172</v>
      </c>
      <c r="G210" s="310">
        <v>196598.39999999999</v>
      </c>
      <c r="H210" s="310">
        <v>186025.59999999998</v>
      </c>
      <c r="I210" s="310">
        <v>544097.6</v>
      </c>
      <c r="J210" s="310">
        <v>136985.60000000001</v>
      </c>
      <c r="K210" s="310">
        <v>65491.200000000004</v>
      </c>
      <c r="L210" s="310">
        <v>0</v>
      </c>
      <c r="M210" s="310">
        <v>470801.6</v>
      </c>
      <c r="N210" s="310">
        <v>1600000</v>
      </c>
      <c r="O210" s="359">
        <v>0.21974337322454013</v>
      </c>
    </row>
    <row r="211" spans="1:15" ht="12.75" x14ac:dyDescent="0.2">
      <c r="A211" s="311">
        <v>2</v>
      </c>
      <c r="B211" s="312">
        <v>2</v>
      </c>
      <c r="C211" s="312">
        <v>8</v>
      </c>
      <c r="D211" s="312">
        <v>8</v>
      </c>
      <c r="E211" s="312"/>
      <c r="F211" s="325" t="s">
        <v>173</v>
      </c>
      <c r="G211" s="310">
        <v>98299.199999999997</v>
      </c>
      <c r="H211" s="310">
        <v>93012.799999999988</v>
      </c>
      <c r="I211" s="310">
        <v>272048.8</v>
      </c>
      <c r="J211" s="310">
        <v>68492.800000000003</v>
      </c>
      <c r="K211" s="310">
        <v>32745.600000000002</v>
      </c>
      <c r="L211" s="310">
        <v>0</v>
      </c>
      <c r="M211" s="310">
        <v>235400.8</v>
      </c>
      <c r="N211" s="310">
        <v>800000</v>
      </c>
      <c r="O211" s="359">
        <v>0.10987168661227006</v>
      </c>
    </row>
    <row r="212" spans="1:15" ht="12.75" x14ac:dyDescent="0.2">
      <c r="A212" s="319">
        <v>2</v>
      </c>
      <c r="B212" s="320">
        <v>2</v>
      </c>
      <c r="C212" s="320">
        <v>8</v>
      </c>
      <c r="D212" s="320">
        <v>8</v>
      </c>
      <c r="E212" s="320" t="s">
        <v>305</v>
      </c>
      <c r="F212" s="316" t="s">
        <v>174</v>
      </c>
      <c r="G212" s="321">
        <v>98299.199999999997</v>
      </c>
      <c r="H212" s="321">
        <v>93012.799999999988</v>
      </c>
      <c r="I212" s="321">
        <v>272048.8</v>
      </c>
      <c r="J212" s="321">
        <v>68492.800000000003</v>
      </c>
      <c r="K212" s="321">
        <v>32745.600000000002</v>
      </c>
      <c r="L212" s="321">
        <v>0</v>
      </c>
      <c r="M212" s="321">
        <v>235400.8</v>
      </c>
      <c r="N212" s="321">
        <v>800000</v>
      </c>
      <c r="O212" s="369">
        <v>0.10987168661227006</v>
      </c>
    </row>
    <row r="213" spans="1:15" ht="12.75" x14ac:dyDescent="0.2">
      <c r="A213" s="312">
        <v>2</v>
      </c>
      <c r="B213" s="312">
        <v>2</v>
      </c>
      <c r="C213" s="312">
        <v>8</v>
      </c>
      <c r="D213" s="312">
        <v>8</v>
      </c>
      <c r="E213" s="312" t="s">
        <v>306</v>
      </c>
      <c r="F213" s="325" t="s">
        <v>175</v>
      </c>
      <c r="G213" s="310">
        <v>0</v>
      </c>
      <c r="H213" s="310">
        <v>0</v>
      </c>
      <c r="I213" s="310">
        <v>0</v>
      </c>
      <c r="J213" s="310">
        <v>0</v>
      </c>
      <c r="K213" s="310">
        <v>0</v>
      </c>
      <c r="L213" s="310">
        <v>0</v>
      </c>
      <c r="M213" s="310">
        <v>0</v>
      </c>
      <c r="N213" s="310">
        <v>0</v>
      </c>
      <c r="O213" s="359">
        <v>0</v>
      </c>
    </row>
    <row r="214" spans="1:15" ht="12.75" x14ac:dyDescent="0.2">
      <c r="A214" s="312">
        <v>2</v>
      </c>
      <c r="B214" s="312">
        <v>2</v>
      </c>
      <c r="C214" s="312">
        <v>8</v>
      </c>
      <c r="D214" s="312">
        <v>8</v>
      </c>
      <c r="E214" s="312" t="s">
        <v>307</v>
      </c>
      <c r="F214" s="325" t="s">
        <v>176</v>
      </c>
      <c r="G214" s="310">
        <v>0</v>
      </c>
      <c r="H214" s="310">
        <v>0</v>
      </c>
      <c r="I214" s="310">
        <v>0</v>
      </c>
      <c r="J214" s="310">
        <v>0</v>
      </c>
      <c r="K214" s="310">
        <v>0</v>
      </c>
      <c r="L214" s="310">
        <v>0</v>
      </c>
      <c r="M214" s="310">
        <v>0</v>
      </c>
      <c r="N214" s="310">
        <v>0</v>
      </c>
      <c r="O214" s="359">
        <v>0</v>
      </c>
    </row>
    <row r="215" spans="1:15" ht="12.75" x14ac:dyDescent="0.2">
      <c r="A215" s="312">
        <v>2</v>
      </c>
      <c r="B215" s="312">
        <v>2</v>
      </c>
      <c r="C215" s="312">
        <v>8</v>
      </c>
      <c r="D215" s="312">
        <v>9</v>
      </c>
      <c r="E215" s="312"/>
      <c r="F215" s="325" t="s">
        <v>177</v>
      </c>
      <c r="G215" s="310">
        <v>0</v>
      </c>
      <c r="H215" s="310">
        <v>0</v>
      </c>
      <c r="I215" s="310">
        <v>0</v>
      </c>
      <c r="J215" s="310">
        <v>0</v>
      </c>
      <c r="K215" s="310">
        <v>0</v>
      </c>
      <c r="L215" s="310">
        <v>0</v>
      </c>
      <c r="M215" s="310">
        <v>0</v>
      </c>
      <c r="N215" s="310">
        <v>0</v>
      </c>
      <c r="O215" s="359">
        <v>0</v>
      </c>
    </row>
    <row r="216" spans="1:15" ht="12.75" x14ac:dyDescent="0.2">
      <c r="A216" s="312">
        <v>2</v>
      </c>
      <c r="B216" s="312">
        <v>2</v>
      </c>
      <c r="C216" s="312">
        <v>8</v>
      </c>
      <c r="D216" s="312">
        <v>9</v>
      </c>
      <c r="E216" s="312" t="s">
        <v>305</v>
      </c>
      <c r="F216" s="325" t="s">
        <v>315</v>
      </c>
      <c r="G216" s="310">
        <v>0</v>
      </c>
      <c r="H216" s="310">
        <v>0</v>
      </c>
      <c r="I216" s="310">
        <v>0</v>
      </c>
      <c r="J216" s="310">
        <v>0</v>
      </c>
      <c r="K216" s="310">
        <v>0</v>
      </c>
      <c r="L216" s="310">
        <v>0</v>
      </c>
      <c r="M216" s="310">
        <v>0</v>
      </c>
      <c r="N216" s="310">
        <v>0</v>
      </c>
      <c r="O216" s="359">
        <v>0</v>
      </c>
    </row>
    <row r="217" spans="1:15" ht="12.75" x14ac:dyDescent="0.2">
      <c r="A217" s="311">
        <v>2</v>
      </c>
      <c r="B217" s="312">
        <v>2</v>
      </c>
      <c r="C217" s="312">
        <v>8</v>
      </c>
      <c r="D217" s="312">
        <v>9</v>
      </c>
      <c r="E217" s="312" t="s">
        <v>306</v>
      </c>
      <c r="F217" s="325" t="s">
        <v>316</v>
      </c>
      <c r="G217" s="310">
        <v>0</v>
      </c>
      <c r="H217" s="310">
        <v>0</v>
      </c>
      <c r="I217" s="310">
        <v>0</v>
      </c>
      <c r="J217" s="310">
        <v>0</v>
      </c>
      <c r="K217" s="310">
        <v>0</v>
      </c>
      <c r="L217" s="310">
        <v>0</v>
      </c>
      <c r="M217" s="310">
        <v>0</v>
      </c>
      <c r="N217" s="310">
        <v>0</v>
      </c>
      <c r="O217" s="359">
        <v>0</v>
      </c>
    </row>
    <row r="218" spans="1:15" ht="12.75" x14ac:dyDescent="0.2">
      <c r="A218" s="341">
        <v>2</v>
      </c>
      <c r="B218" s="342">
        <v>2</v>
      </c>
      <c r="C218" s="343">
        <v>8</v>
      </c>
      <c r="D218" s="343">
        <v>9</v>
      </c>
      <c r="E218" s="343" t="s">
        <v>307</v>
      </c>
      <c r="F218" s="344" t="s">
        <v>378</v>
      </c>
      <c r="G218" s="405">
        <v>0</v>
      </c>
      <c r="H218" s="405">
        <v>0</v>
      </c>
      <c r="I218" s="405">
        <v>0</v>
      </c>
      <c r="J218" s="405">
        <v>0</v>
      </c>
      <c r="K218" s="405">
        <v>0</v>
      </c>
      <c r="L218" s="405">
        <v>0</v>
      </c>
      <c r="M218" s="405">
        <v>0</v>
      </c>
      <c r="N218" s="405">
        <v>0</v>
      </c>
      <c r="O218" s="367">
        <v>0</v>
      </c>
    </row>
    <row r="219" spans="1:15" ht="12.75" x14ac:dyDescent="0.2">
      <c r="A219" s="339">
        <v>2</v>
      </c>
      <c r="B219" s="337">
        <v>2</v>
      </c>
      <c r="C219" s="337">
        <v>8</v>
      </c>
      <c r="D219" s="337">
        <v>9</v>
      </c>
      <c r="E219" s="337" t="s">
        <v>308</v>
      </c>
      <c r="F219" s="340" t="s">
        <v>317</v>
      </c>
      <c r="G219" s="404">
        <v>0</v>
      </c>
      <c r="H219" s="404">
        <v>0</v>
      </c>
      <c r="I219" s="404">
        <v>0</v>
      </c>
      <c r="J219" s="404">
        <v>0</v>
      </c>
      <c r="K219" s="404">
        <v>0</v>
      </c>
      <c r="L219" s="404">
        <v>0</v>
      </c>
      <c r="M219" s="404">
        <v>0</v>
      </c>
      <c r="N219" s="404">
        <v>0</v>
      </c>
      <c r="O219" s="368">
        <v>0</v>
      </c>
    </row>
    <row r="220" spans="1:15" ht="12.75" x14ac:dyDescent="0.2">
      <c r="A220" s="319">
        <v>2</v>
      </c>
      <c r="B220" s="320">
        <v>2</v>
      </c>
      <c r="C220" s="320">
        <v>8</v>
      </c>
      <c r="D220" s="320">
        <v>9</v>
      </c>
      <c r="E220" s="320" t="s">
        <v>312</v>
      </c>
      <c r="F220" s="316" t="s">
        <v>178</v>
      </c>
      <c r="G220" s="321">
        <v>0</v>
      </c>
      <c r="H220" s="321">
        <v>0</v>
      </c>
      <c r="I220" s="321">
        <v>0</v>
      </c>
      <c r="J220" s="321">
        <v>0</v>
      </c>
      <c r="K220" s="321">
        <v>0</v>
      </c>
      <c r="L220" s="321">
        <v>0</v>
      </c>
      <c r="M220" s="321">
        <v>0</v>
      </c>
      <c r="N220" s="321">
        <v>0</v>
      </c>
      <c r="O220" s="369">
        <v>0</v>
      </c>
    </row>
    <row r="221" spans="1:15" ht="12.75" x14ac:dyDescent="0.2">
      <c r="A221" s="317">
        <v>2</v>
      </c>
      <c r="B221" s="312">
        <v>3</v>
      </c>
      <c r="C221" s="312"/>
      <c r="D221" s="312"/>
      <c r="E221" s="312"/>
      <c r="F221" s="309" t="s">
        <v>31</v>
      </c>
      <c r="G221" s="310">
        <v>22608069.909071997</v>
      </c>
      <c r="H221" s="310">
        <v>21884285.582848001</v>
      </c>
      <c r="I221" s="310">
        <v>67161602.949607998</v>
      </c>
      <c r="J221" s="310">
        <v>15752824.139648</v>
      </c>
      <c r="K221" s="310">
        <v>7531239.4608960003</v>
      </c>
      <c r="L221" s="310">
        <v>0</v>
      </c>
      <c r="M221" s="310">
        <v>54523100.957928002</v>
      </c>
      <c r="N221" s="310">
        <v>189461123</v>
      </c>
      <c r="O221" s="359">
        <v>26.020516414330935</v>
      </c>
    </row>
    <row r="222" spans="1:15" ht="12.75" x14ac:dyDescent="0.2">
      <c r="A222" s="317">
        <v>2</v>
      </c>
      <c r="B222" s="312">
        <v>3</v>
      </c>
      <c r="C222" s="312">
        <v>1</v>
      </c>
      <c r="D222" s="312"/>
      <c r="E222" s="312"/>
      <c r="F222" s="309" t="s">
        <v>32</v>
      </c>
      <c r="G222" s="310">
        <v>1626754.0751700001</v>
      </c>
      <c r="H222" s="310">
        <v>1539269.4085299999</v>
      </c>
      <c r="I222" s="310">
        <v>4502137.2915049996</v>
      </c>
      <c r="J222" s="310">
        <v>1133487.7752799999</v>
      </c>
      <c r="K222" s="310">
        <v>541907.13906000007</v>
      </c>
      <c r="L222" s="310">
        <v>0</v>
      </c>
      <c r="M222" s="310">
        <v>3895649.3104549996</v>
      </c>
      <c r="N222" s="310">
        <v>13239205</v>
      </c>
      <c r="O222" s="359">
        <v>1.8182672284444985</v>
      </c>
    </row>
    <row r="223" spans="1:15" ht="12.75" x14ac:dyDescent="0.2">
      <c r="A223" s="319">
        <v>2</v>
      </c>
      <c r="B223" s="320">
        <v>3</v>
      </c>
      <c r="C223" s="320">
        <v>1</v>
      </c>
      <c r="D223" s="320">
        <v>1</v>
      </c>
      <c r="E223" s="320"/>
      <c r="F223" s="316" t="s">
        <v>179</v>
      </c>
      <c r="G223" s="321">
        <v>1028146.96626</v>
      </c>
      <c r="H223" s="321">
        <v>972854.59233999997</v>
      </c>
      <c r="I223" s="321">
        <v>2845457.0168900001</v>
      </c>
      <c r="J223" s="321">
        <v>716391.02384000004</v>
      </c>
      <c r="K223" s="321">
        <v>342498.10068000003</v>
      </c>
      <c r="L223" s="321">
        <v>0</v>
      </c>
      <c r="M223" s="321">
        <v>2462142.2999899997</v>
      </c>
      <c r="N223" s="321">
        <v>8367490</v>
      </c>
      <c r="O223" s="370">
        <v>1.1491877987641297</v>
      </c>
    </row>
    <row r="224" spans="1:15" ht="12.75" x14ac:dyDescent="0.2">
      <c r="A224" s="317">
        <v>2</v>
      </c>
      <c r="B224" s="312">
        <v>3</v>
      </c>
      <c r="C224" s="312">
        <v>1</v>
      </c>
      <c r="D224" s="312">
        <v>1</v>
      </c>
      <c r="E224" s="312" t="s">
        <v>305</v>
      </c>
      <c r="F224" s="309" t="s">
        <v>179</v>
      </c>
      <c r="G224" s="310">
        <v>1028146.96626</v>
      </c>
      <c r="H224" s="310">
        <v>972854.59233999997</v>
      </c>
      <c r="I224" s="310">
        <v>2845457.0168900001</v>
      </c>
      <c r="J224" s="310">
        <v>716391.02384000004</v>
      </c>
      <c r="K224" s="310">
        <v>342498.10068000003</v>
      </c>
      <c r="L224" s="310">
        <v>0</v>
      </c>
      <c r="M224" s="310">
        <v>2462142.2999899997</v>
      </c>
      <c r="N224" s="310">
        <v>8367490</v>
      </c>
      <c r="O224" s="359">
        <v>1.1491877987641297</v>
      </c>
    </row>
    <row r="225" spans="1:15" ht="12.75" x14ac:dyDescent="0.2">
      <c r="A225" s="319">
        <v>2</v>
      </c>
      <c r="B225" s="320">
        <v>3</v>
      </c>
      <c r="C225" s="320">
        <v>1</v>
      </c>
      <c r="D225" s="320">
        <v>1</v>
      </c>
      <c r="E225" s="320" t="s">
        <v>306</v>
      </c>
      <c r="F225" s="316" t="s">
        <v>180</v>
      </c>
      <c r="G225" s="321">
        <v>0</v>
      </c>
      <c r="H225" s="321">
        <v>0</v>
      </c>
      <c r="I225" s="321">
        <v>0</v>
      </c>
      <c r="J225" s="321">
        <v>0</v>
      </c>
      <c r="K225" s="321">
        <v>0</v>
      </c>
      <c r="L225" s="321">
        <v>0</v>
      </c>
      <c r="M225" s="321">
        <v>0</v>
      </c>
      <c r="N225" s="321">
        <v>0</v>
      </c>
      <c r="O225" s="369">
        <v>0</v>
      </c>
    </row>
    <row r="226" spans="1:15" ht="12.75" x14ac:dyDescent="0.2">
      <c r="A226" s="372">
        <v>2</v>
      </c>
      <c r="B226" s="361">
        <v>3</v>
      </c>
      <c r="C226" s="361">
        <v>1</v>
      </c>
      <c r="D226" s="361">
        <v>2</v>
      </c>
      <c r="E226" s="361"/>
      <c r="F226" s="374" t="s">
        <v>182</v>
      </c>
      <c r="G226" s="310">
        <v>598607.10890999995</v>
      </c>
      <c r="H226" s="310">
        <v>566414.81618999992</v>
      </c>
      <c r="I226" s="310">
        <v>1656680.274615</v>
      </c>
      <c r="J226" s="310">
        <v>417096.75143999996</v>
      </c>
      <c r="K226" s="310">
        <v>199409.03838000001</v>
      </c>
      <c r="L226" s="310">
        <v>0</v>
      </c>
      <c r="M226" s="310">
        <v>1433507.0104649998</v>
      </c>
      <c r="N226" s="364">
        <v>4871714.9999999991</v>
      </c>
      <c r="O226" s="365">
        <v>0.66907942968036893</v>
      </c>
    </row>
    <row r="227" spans="1:15" ht="12.75" x14ac:dyDescent="0.2">
      <c r="A227" s="317">
        <v>2</v>
      </c>
      <c r="B227" s="312">
        <v>3</v>
      </c>
      <c r="C227" s="312">
        <v>1</v>
      </c>
      <c r="D227" s="312">
        <v>2</v>
      </c>
      <c r="E227" s="312" t="s">
        <v>305</v>
      </c>
      <c r="F227" s="309" t="s">
        <v>182</v>
      </c>
      <c r="G227" s="310">
        <v>598607.10890999995</v>
      </c>
      <c r="H227" s="310">
        <v>566414.81618999992</v>
      </c>
      <c r="I227" s="310">
        <v>1656680.274615</v>
      </c>
      <c r="J227" s="310">
        <v>417096.75143999996</v>
      </c>
      <c r="K227" s="310">
        <v>199409.03838000001</v>
      </c>
      <c r="L227" s="310">
        <v>0</v>
      </c>
      <c r="M227" s="310">
        <v>1433507.0104649998</v>
      </c>
      <c r="N227" s="310">
        <v>4871714.9999999991</v>
      </c>
      <c r="O227" s="359">
        <v>0.66907942968036893</v>
      </c>
    </row>
    <row r="228" spans="1:15" ht="12.75" x14ac:dyDescent="0.2">
      <c r="A228" s="317">
        <v>2</v>
      </c>
      <c r="B228" s="312">
        <v>3</v>
      </c>
      <c r="C228" s="312">
        <v>1</v>
      </c>
      <c r="D228" s="312">
        <v>3</v>
      </c>
      <c r="E228" s="312"/>
      <c r="F228" s="309" t="s">
        <v>181</v>
      </c>
      <c r="G228" s="310">
        <v>0</v>
      </c>
      <c r="H228" s="310">
        <v>0</v>
      </c>
      <c r="I228" s="310">
        <v>0</v>
      </c>
      <c r="J228" s="310">
        <v>0</v>
      </c>
      <c r="K228" s="310">
        <v>0</v>
      </c>
      <c r="L228" s="310">
        <v>0</v>
      </c>
      <c r="M228" s="310">
        <v>0</v>
      </c>
      <c r="N228" s="310">
        <v>0</v>
      </c>
      <c r="O228" s="359">
        <v>0</v>
      </c>
    </row>
    <row r="229" spans="1:15" ht="12.75" x14ac:dyDescent="0.2">
      <c r="A229" s="319">
        <v>2</v>
      </c>
      <c r="B229" s="320">
        <v>3</v>
      </c>
      <c r="C229" s="320">
        <v>1</v>
      </c>
      <c r="D229" s="320">
        <v>3</v>
      </c>
      <c r="E229" s="320" t="s">
        <v>305</v>
      </c>
      <c r="F229" s="316" t="s">
        <v>183</v>
      </c>
      <c r="G229" s="321">
        <v>0</v>
      </c>
      <c r="H229" s="321">
        <v>0</v>
      </c>
      <c r="I229" s="321">
        <v>0</v>
      </c>
      <c r="J229" s="321">
        <v>0</v>
      </c>
      <c r="K229" s="321">
        <v>0</v>
      </c>
      <c r="L229" s="321">
        <v>0</v>
      </c>
      <c r="M229" s="321">
        <v>0</v>
      </c>
      <c r="N229" s="321">
        <v>0</v>
      </c>
      <c r="O229" s="370">
        <v>0</v>
      </c>
    </row>
    <row r="230" spans="1:15" ht="12.75" x14ac:dyDescent="0.2">
      <c r="A230" s="317">
        <v>2</v>
      </c>
      <c r="B230" s="312">
        <v>3</v>
      </c>
      <c r="C230" s="312">
        <v>1</v>
      </c>
      <c r="D230" s="312">
        <v>3</v>
      </c>
      <c r="E230" s="312" t="s">
        <v>306</v>
      </c>
      <c r="F230" s="309" t="s">
        <v>184</v>
      </c>
      <c r="G230" s="310">
        <v>0</v>
      </c>
      <c r="H230" s="310">
        <v>0</v>
      </c>
      <c r="I230" s="310">
        <v>0</v>
      </c>
      <c r="J230" s="310">
        <v>0</v>
      </c>
      <c r="K230" s="310">
        <v>0</v>
      </c>
      <c r="L230" s="310">
        <v>0</v>
      </c>
      <c r="M230" s="310">
        <v>0</v>
      </c>
      <c r="N230" s="310">
        <v>0</v>
      </c>
      <c r="O230" s="359">
        <v>0</v>
      </c>
    </row>
    <row r="231" spans="1:15" ht="12.75" x14ac:dyDescent="0.2">
      <c r="A231" s="339">
        <v>2</v>
      </c>
      <c r="B231" s="337">
        <v>3</v>
      </c>
      <c r="C231" s="337">
        <v>1</v>
      </c>
      <c r="D231" s="337">
        <v>3</v>
      </c>
      <c r="E231" s="337" t="s">
        <v>307</v>
      </c>
      <c r="F231" s="340" t="s">
        <v>185</v>
      </c>
      <c r="G231" s="404">
        <v>0</v>
      </c>
      <c r="H231" s="404">
        <v>0</v>
      </c>
      <c r="I231" s="404">
        <v>0</v>
      </c>
      <c r="J231" s="404">
        <v>0</v>
      </c>
      <c r="K231" s="404">
        <v>0</v>
      </c>
      <c r="L231" s="404">
        <v>0</v>
      </c>
      <c r="M231" s="404">
        <v>0</v>
      </c>
      <c r="N231" s="404">
        <v>0</v>
      </c>
      <c r="O231" s="368">
        <v>0</v>
      </c>
    </row>
    <row r="232" spans="1:15" ht="12.75" x14ac:dyDescent="0.2">
      <c r="A232" s="319">
        <v>2</v>
      </c>
      <c r="B232" s="320">
        <v>3</v>
      </c>
      <c r="C232" s="320">
        <v>1</v>
      </c>
      <c r="D232" s="320">
        <v>4</v>
      </c>
      <c r="E232" s="320"/>
      <c r="F232" s="316" t="s">
        <v>186</v>
      </c>
      <c r="G232" s="321">
        <v>0</v>
      </c>
      <c r="H232" s="321">
        <v>0</v>
      </c>
      <c r="I232" s="321">
        <v>0</v>
      </c>
      <c r="J232" s="321">
        <v>0</v>
      </c>
      <c r="K232" s="321">
        <v>0</v>
      </c>
      <c r="L232" s="321">
        <v>0</v>
      </c>
      <c r="M232" s="321">
        <v>0</v>
      </c>
      <c r="N232" s="321">
        <v>0</v>
      </c>
      <c r="O232" s="370">
        <v>0</v>
      </c>
    </row>
    <row r="233" spans="1:15" ht="12.75" x14ac:dyDescent="0.2">
      <c r="A233" s="317">
        <v>2</v>
      </c>
      <c r="B233" s="312">
        <v>3</v>
      </c>
      <c r="C233" s="312">
        <v>1</v>
      </c>
      <c r="D233" s="312">
        <v>4</v>
      </c>
      <c r="E233" s="312" t="s">
        <v>305</v>
      </c>
      <c r="F233" s="309" t="s">
        <v>186</v>
      </c>
      <c r="G233" s="321">
        <v>0</v>
      </c>
      <c r="H233" s="321">
        <v>0</v>
      </c>
      <c r="I233" s="321">
        <v>0</v>
      </c>
      <c r="J233" s="321">
        <v>0</v>
      </c>
      <c r="K233" s="321">
        <v>0</v>
      </c>
      <c r="L233" s="321">
        <v>0</v>
      </c>
      <c r="M233" s="321">
        <v>0</v>
      </c>
      <c r="N233" s="310">
        <v>0</v>
      </c>
      <c r="O233" s="359">
        <v>0</v>
      </c>
    </row>
    <row r="234" spans="1:15" ht="12.75" x14ac:dyDescent="0.2">
      <c r="A234" s="319">
        <v>2</v>
      </c>
      <c r="B234" s="320">
        <v>3</v>
      </c>
      <c r="C234" s="320">
        <v>2</v>
      </c>
      <c r="D234" s="320"/>
      <c r="E234" s="320"/>
      <c r="F234" s="316" t="s">
        <v>33</v>
      </c>
      <c r="G234" s="321">
        <v>0</v>
      </c>
      <c r="H234" s="321">
        <v>492047.54999999993</v>
      </c>
      <c r="I234" s="321">
        <v>4592443.8</v>
      </c>
      <c r="J234" s="321">
        <v>0</v>
      </c>
      <c r="K234" s="321">
        <v>0</v>
      </c>
      <c r="L234" s="321">
        <v>0</v>
      </c>
      <c r="M234" s="321">
        <v>382703.65</v>
      </c>
      <c r="N234" s="321">
        <v>5467195</v>
      </c>
      <c r="O234" s="370">
        <v>0.75086241961021238</v>
      </c>
    </row>
    <row r="235" spans="1:15" ht="12.75" x14ac:dyDescent="0.2">
      <c r="A235" s="317">
        <v>2</v>
      </c>
      <c r="B235" s="312">
        <v>3</v>
      </c>
      <c r="C235" s="312">
        <v>2</v>
      </c>
      <c r="D235" s="312">
        <v>1</v>
      </c>
      <c r="E235" s="312"/>
      <c r="F235" s="309" t="s">
        <v>187</v>
      </c>
      <c r="G235" s="321">
        <v>0</v>
      </c>
      <c r="H235" s="321">
        <v>218922.12</v>
      </c>
      <c r="I235" s="321">
        <v>2043273.1199999999</v>
      </c>
      <c r="J235" s="321">
        <v>0</v>
      </c>
      <c r="K235" s="321">
        <v>0</v>
      </c>
      <c r="L235" s="321">
        <v>0</v>
      </c>
      <c r="M235" s="321">
        <v>170272.76</v>
      </c>
      <c r="N235" s="310">
        <v>2432468</v>
      </c>
      <c r="O235" s="359">
        <v>0.33407420223796919</v>
      </c>
    </row>
    <row r="236" spans="1:15" ht="12.75" x14ac:dyDescent="0.2">
      <c r="A236" s="319">
        <v>2</v>
      </c>
      <c r="B236" s="320">
        <v>3</v>
      </c>
      <c r="C236" s="320">
        <v>2</v>
      </c>
      <c r="D236" s="320">
        <v>1</v>
      </c>
      <c r="E236" s="320" t="s">
        <v>305</v>
      </c>
      <c r="F236" s="316" t="s">
        <v>187</v>
      </c>
      <c r="G236" s="321"/>
      <c r="H236" s="321">
        <v>218922.12</v>
      </c>
      <c r="I236" s="321">
        <v>2043273.1199999999</v>
      </c>
      <c r="J236" s="321"/>
      <c r="K236" s="321"/>
      <c r="L236" s="321"/>
      <c r="M236" s="321">
        <v>170272.76</v>
      </c>
      <c r="N236" s="321">
        <v>2432468</v>
      </c>
      <c r="O236" s="370">
        <v>0.33407420223796919</v>
      </c>
    </row>
    <row r="237" spans="1:15" ht="12.75" x14ac:dyDescent="0.2">
      <c r="A237" s="317">
        <v>2</v>
      </c>
      <c r="B237" s="312">
        <v>3</v>
      </c>
      <c r="C237" s="312">
        <v>2</v>
      </c>
      <c r="D237" s="312">
        <v>2</v>
      </c>
      <c r="E237" s="312"/>
      <c r="F237" s="309" t="s">
        <v>188</v>
      </c>
      <c r="G237" s="321">
        <v>0</v>
      </c>
      <c r="H237" s="321">
        <v>98238.599999999991</v>
      </c>
      <c r="I237" s="321">
        <v>916893.6</v>
      </c>
      <c r="J237" s="321">
        <v>0</v>
      </c>
      <c r="K237" s="321">
        <v>0</v>
      </c>
      <c r="L237" s="321">
        <v>0</v>
      </c>
      <c r="M237" s="321">
        <v>76407.8</v>
      </c>
      <c r="N237" s="310">
        <v>1091540</v>
      </c>
      <c r="O237" s="359">
        <v>0.1499116760059466</v>
      </c>
    </row>
    <row r="238" spans="1:15" ht="12.75" x14ac:dyDescent="0.2">
      <c r="A238" s="319">
        <v>2</v>
      </c>
      <c r="B238" s="320">
        <v>3</v>
      </c>
      <c r="C238" s="320">
        <v>2</v>
      </c>
      <c r="D238" s="320">
        <v>2</v>
      </c>
      <c r="E238" s="320" t="s">
        <v>305</v>
      </c>
      <c r="F238" s="316" t="s">
        <v>188</v>
      </c>
      <c r="G238" s="321"/>
      <c r="H238" s="321">
        <v>98238.599999999991</v>
      </c>
      <c r="I238" s="321">
        <v>916893.6</v>
      </c>
      <c r="J238" s="321"/>
      <c r="K238" s="321"/>
      <c r="L238" s="321"/>
      <c r="M238" s="321">
        <v>76407.8</v>
      </c>
      <c r="N238" s="321">
        <v>1091540</v>
      </c>
      <c r="O238" s="370">
        <v>0.1499116760059466</v>
      </c>
    </row>
    <row r="239" spans="1:15" ht="12.75" x14ac:dyDescent="0.2">
      <c r="A239" s="317">
        <v>2</v>
      </c>
      <c r="B239" s="312">
        <v>3</v>
      </c>
      <c r="C239" s="312">
        <v>2</v>
      </c>
      <c r="D239" s="312">
        <v>3</v>
      </c>
      <c r="E239" s="312"/>
      <c r="F239" s="309" t="s">
        <v>189</v>
      </c>
      <c r="G239" s="310">
        <v>0</v>
      </c>
      <c r="H239" s="310">
        <v>174886.83</v>
      </c>
      <c r="I239" s="310">
        <v>1632277.0799999998</v>
      </c>
      <c r="J239" s="310">
        <v>0</v>
      </c>
      <c r="K239" s="310">
        <v>0</v>
      </c>
      <c r="L239" s="310">
        <v>0</v>
      </c>
      <c r="M239" s="310">
        <v>136023.09000000003</v>
      </c>
      <c r="N239" s="310">
        <v>1943187</v>
      </c>
      <c r="O239" s="359">
        <v>0.26687654136629657</v>
      </c>
    </row>
    <row r="240" spans="1:15" ht="12.75" x14ac:dyDescent="0.2">
      <c r="A240" s="339">
        <v>2</v>
      </c>
      <c r="B240" s="337">
        <v>3</v>
      </c>
      <c r="C240" s="337">
        <v>2</v>
      </c>
      <c r="D240" s="337">
        <v>3</v>
      </c>
      <c r="E240" s="337" t="s">
        <v>305</v>
      </c>
      <c r="F240" s="340" t="s">
        <v>189</v>
      </c>
      <c r="G240" s="404"/>
      <c r="H240" s="404">
        <v>174886.83</v>
      </c>
      <c r="I240" s="404">
        <v>1632277.0799999998</v>
      </c>
      <c r="J240" s="404"/>
      <c r="K240" s="404"/>
      <c r="L240" s="404"/>
      <c r="M240" s="404">
        <v>136023.09000000003</v>
      </c>
      <c r="N240" s="404">
        <v>1943187</v>
      </c>
      <c r="O240" s="368">
        <v>0.26687654136629657</v>
      </c>
    </row>
    <row r="241" spans="1:15" ht="12.75" x14ac:dyDescent="0.2">
      <c r="A241" s="319">
        <v>2</v>
      </c>
      <c r="B241" s="320">
        <v>3</v>
      </c>
      <c r="C241" s="320">
        <v>2</v>
      </c>
      <c r="D241" s="320">
        <v>4</v>
      </c>
      <c r="E241" s="320"/>
      <c r="F241" s="316" t="s">
        <v>34</v>
      </c>
      <c r="G241" s="321">
        <v>0</v>
      </c>
      <c r="H241" s="321">
        <v>0</v>
      </c>
      <c r="I241" s="321">
        <v>0</v>
      </c>
      <c r="J241" s="321">
        <v>0</v>
      </c>
      <c r="K241" s="321">
        <v>0</v>
      </c>
      <c r="L241" s="321">
        <v>0</v>
      </c>
      <c r="M241" s="321">
        <v>0</v>
      </c>
      <c r="N241" s="321">
        <v>0</v>
      </c>
      <c r="O241" s="369">
        <v>0</v>
      </c>
    </row>
    <row r="242" spans="1:15" ht="12.75" x14ac:dyDescent="0.2">
      <c r="A242" s="317">
        <v>2</v>
      </c>
      <c r="B242" s="312">
        <v>3</v>
      </c>
      <c r="C242" s="312">
        <v>2</v>
      </c>
      <c r="D242" s="312">
        <v>4</v>
      </c>
      <c r="E242" s="312" t="s">
        <v>305</v>
      </c>
      <c r="F242" s="309" t="s">
        <v>34</v>
      </c>
      <c r="G242" s="310">
        <v>0</v>
      </c>
      <c r="H242" s="310">
        <v>0</v>
      </c>
      <c r="I242" s="310">
        <v>0</v>
      </c>
      <c r="J242" s="310">
        <v>0</v>
      </c>
      <c r="K242" s="310">
        <v>0</v>
      </c>
      <c r="L242" s="310">
        <v>0</v>
      </c>
      <c r="M242" s="310">
        <v>0</v>
      </c>
      <c r="N242" s="310">
        <v>0</v>
      </c>
      <c r="O242" s="359">
        <v>0</v>
      </c>
    </row>
    <row r="243" spans="1:15" ht="12.75" x14ac:dyDescent="0.2">
      <c r="A243" s="319">
        <v>2</v>
      </c>
      <c r="B243" s="320">
        <v>3</v>
      </c>
      <c r="C243" s="320">
        <v>3</v>
      </c>
      <c r="D243" s="320"/>
      <c r="E243" s="320"/>
      <c r="F243" s="316" t="s">
        <v>379</v>
      </c>
      <c r="G243" s="321">
        <v>2749747.6049039997</v>
      </c>
      <c r="H243" s="321">
        <v>2601869.8425359996</v>
      </c>
      <c r="I243" s="321">
        <v>7610087.7343560001</v>
      </c>
      <c r="J243" s="321">
        <v>1915965.8751359999</v>
      </c>
      <c r="K243" s="321">
        <v>916000.69147200009</v>
      </c>
      <c r="L243" s="321">
        <v>0</v>
      </c>
      <c r="M243" s="321">
        <v>6584924.2515959991</v>
      </c>
      <c r="N243" s="321">
        <v>22378596</v>
      </c>
      <c r="O243" s="370">
        <v>3.0734676081682508</v>
      </c>
    </row>
    <row r="244" spans="1:15" ht="12.75" x14ac:dyDescent="0.2">
      <c r="A244" s="317">
        <v>2</v>
      </c>
      <c r="B244" s="312">
        <v>3</v>
      </c>
      <c r="C244" s="312">
        <v>3</v>
      </c>
      <c r="D244" s="312">
        <v>1</v>
      </c>
      <c r="E244" s="312"/>
      <c r="F244" s="309" t="s">
        <v>190</v>
      </c>
      <c r="G244" s="310">
        <v>799141.04025600001</v>
      </c>
      <c r="H244" s="310">
        <v>756164.29990400001</v>
      </c>
      <c r="I244" s="310">
        <v>2211669.6883840002</v>
      </c>
      <c r="J244" s="310">
        <v>556824.54630399996</v>
      </c>
      <c r="K244" s="310">
        <v>266211.24940800003</v>
      </c>
      <c r="L244" s="310">
        <v>0</v>
      </c>
      <c r="M244" s="310">
        <v>1913733.1757439999</v>
      </c>
      <c r="N244" s="310">
        <v>6503744</v>
      </c>
      <c r="O244" s="359">
        <v>0.8932216532180397</v>
      </c>
    </row>
    <row r="245" spans="1:15" ht="12.75" x14ac:dyDescent="0.2">
      <c r="A245" s="319">
        <v>2</v>
      </c>
      <c r="B245" s="320">
        <v>3</v>
      </c>
      <c r="C245" s="320">
        <v>3</v>
      </c>
      <c r="D245" s="320">
        <v>1</v>
      </c>
      <c r="E245" s="320" t="s">
        <v>305</v>
      </c>
      <c r="F245" s="316" t="s">
        <v>190</v>
      </c>
      <c r="G245" s="321">
        <v>799141.04025600001</v>
      </c>
      <c r="H245" s="321">
        <v>756164.29990400001</v>
      </c>
      <c r="I245" s="321">
        <v>2211669.6883840002</v>
      </c>
      <c r="J245" s="321">
        <v>556824.54630399996</v>
      </c>
      <c r="K245" s="321">
        <v>266211.24940800003</v>
      </c>
      <c r="L245" s="321">
        <v>0</v>
      </c>
      <c r="M245" s="321">
        <v>1913733.1757439999</v>
      </c>
      <c r="N245" s="321">
        <v>6503744</v>
      </c>
      <c r="O245" s="370">
        <v>0.8932216532180397</v>
      </c>
    </row>
    <row r="246" spans="1:15" ht="12.75" x14ac:dyDescent="0.2">
      <c r="A246" s="317">
        <v>2</v>
      </c>
      <c r="B246" s="312">
        <v>3</v>
      </c>
      <c r="C246" s="312">
        <v>3</v>
      </c>
      <c r="D246" s="312">
        <v>2</v>
      </c>
      <c r="E246" s="312"/>
      <c r="F246" s="309" t="s">
        <v>191</v>
      </c>
      <c r="G246" s="310">
        <v>1389679.13646</v>
      </c>
      <c r="H246" s="310">
        <v>1314944.0441399999</v>
      </c>
      <c r="I246" s="310">
        <v>3846018.49719</v>
      </c>
      <c r="J246" s="310">
        <v>968298.98063999997</v>
      </c>
      <c r="K246" s="310">
        <v>462932.32428000006</v>
      </c>
      <c r="L246" s="310">
        <v>0</v>
      </c>
      <c r="M246" s="310">
        <v>3327917.0172899999</v>
      </c>
      <c r="N246" s="310">
        <v>11309790</v>
      </c>
      <c r="O246" s="359">
        <v>1.5532821281632323</v>
      </c>
    </row>
    <row r="247" spans="1:15" ht="12.75" x14ac:dyDescent="0.2">
      <c r="A247" s="319">
        <v>2</v>
      </c>
      <c r="B247" s="320">
        <v>3</v>
      </c>
      <c r="C247" s="320">
        <v>3</v>
      </c>
      <c r="D247" s="320">
        <v>2</v>
      </c>
      <c r="E247" s="320" t="s">
        <v>305</v>
      </c>
      <c r="F247" s="316" t="s">
        <v>191</v>
      </c>
      <c r="G247" s="321">
        <v>1389679.13646</v>
      </c>
      <c r="H247" s="321">
        <v>1314944.0441399999</v>
      </c>
      <c r="I247" s="321">
        <v>3846018.49719</v>
      </c>
      <c r="J247" s="321">
        <v>968298.98063999997</v>
      </c>
      <c r="K247" s="321">
        <v>462932.32428000006</v>
      </c>
      <c r="L247" s="321">
        <v>0</v>
      </c>
      <c r="M247" s="321">
        <v>3327917.0172899999</v>
      </c>
      <c r="N247" s="321">
        <v>11309790</v>
      </c>
      <c r="O247" s="370">
        <v>1.5532821281632323</v>
      </c>
    </row>
    <row r="248" spans="1:15" ht="12.75" x14ac:dyDescent="0.2">
      <c r="A248" s="317">
        <v>2</v>
      </c>
      <c r="B248" s="312">
        <v>3</v>
      </c>
      <c r="C248" s="312">
        <v>3</v>
      </c>
      <c r="D248" s="312">
        <v>3</v>
      </c>
      <c r="E248" s="312"/>
      <c r="F248" s="309" t="s">
        <v>192</v>
      </c>
      <c r="G248" s="310">
        <v>558162.76318799995</v>
      </c>
      <c r="H248" s="310">
        <v>528145.51349199994</v>
      </c>
      <c r="I248" s="310">
        <v>1544748.176282</v>
      </c>
      <c r="J248" s="310">
        <v>388915.98819199996</v>
      </c>
      <c r="K248" s="310">
        <v>185936.147784</v>
      </c>
      <c r="L248" s="310">
        <v>0</v>
      </c>
      <c r="M248" s="310">
        <v>1336653.4110619999</v>
      </c>
      <c r="N248" s="310">
        <v>4542562</v>
      </c>
      <c r="O248" s="359">
        <v>0.62387368560100842</v>
      </c>
    </row>
    <row r="249" spans="1:15" ht="12.75" x14ac:dyDescent="0.2">
      <c r="A249" s="319">
        <v>2</v>
      </c>
      <c r="B249" s="320">
        <v>3</v>
      </c>
      <c r="C249" s="320">
        <v>3</v>
      </c>
      <c r="D249" s="320">
        <v>3</v>
      </c>
      <c r="E249" s="320" t="s">
        <v>305</v>
      </c>
      <c r="F249" s="316" t="s">
        <v>192</v>
      </c>
      <c r="G249" s="321">
        <v>558162.76318799995</v>
      </c>
      <c r="H249" s="321">
        <v>528145.51349199994</v>
      </c>
      <c r="I249" s="321">
        <v>1544748.176282</v>
      </c>
      <c r="J249" s="321">
        <v>388915.98819199996</v>
      </c>
      <c r="K249" s="321">
        <v>185936.147784</v>
      </c>
      <c r="L249" s="321">
        <v>0</v>
      </c>
      <c r="M249" s="321">
        <v>1336653.4110619999</v>
      </c>
      <c r="N249" s="321">
        <v>4542562</v>
      </c>
      <c r="O249" s="370">
        <v>0.62387368560100842</v>
      </c>
    </row>
    <row r="250" spans="1:15" ht="12.75" x14ac:dyDescent="0.2">
      <c r="A250" s="317">
        <v>2</v>
      </c>
      <c r="B250" s="312">
        <v>3</v>
      </c>
      <c r="C250" s="312">
        <v>3</v>
      </c>
      <c r="D250" s="312">
        <v>4</v>
      </c>
      <c r="E250" s="312"/>
      <c r="F250" s="309" t="s">
        <v>193</v>
      </c>
      <c r="G250" s="310">
        <v>2764.665</v>
      </c>
      <c r="H250" s="310">
        <v>2615.9849999999997</v>
      </c>
      <c r="I250" s="310">
        <v>7651.3725000000004</v>
      </c>
      <c r="J250" s="310">
        <v>1926.36</v>
      </c>
      <c r="K250" s="310">
        <v>920.97</v>
      </c>
      <c r="L250" s="310">
        <v>0</v>
      </c>
      <c r="M250" s="310">
        <v>6620.6475</v>
      </c>
      <c r="N250" s="310">
        <v>22500</v>
      </c>
      <c r="O250" s="359">
        <v>3.0901411859700955E-3</v>
      </c>
    </row>
    <row r="251" spans="1:15" ht="12.75" x14ac:dyDescent="0.2">
      <c r="A251" s="319">
        <v>2</v>
      </c>
      <c r="B251" s="320">
        <v>3</v>
      </c>
      <c r="C251" s="320">
        <v>3</v>
      </c>
      <c r="D251" s="320">
        <v>4</v>
      </c>
      <c r="E251" s="320" t="s">
        <v>305</v>
      </c>
      <c r="F251" s="316" t="s">
        <v>193</v>
      </c>
      <c r="G251" s="321">
        <v>2764.665</v>
      </c>
      <c r="H251" s="321">
        <v>2615.9849999999997</v>
      </c>
      <c r="I251" s="321">
        <v>7651.3725000000004</v>
      </c>
      <c r="J251" s="321">
        <v>1926.36</v>
      </c>
      <c r="K251" s="321">
        <v>920.97</v>
      </c>
      <c r="L251" s="321">
        <v>0</v>
      </c>
      <c r="M251" s="321">
        <v>6620.6475</v>
      </c>
      <c r="N251" s="321">
        <v>22500</v>
      </c>
      <c r="O251" s="370">
        <v>3.0901411859700955E-3</v>
      </c>
    </row>
    <row r="252" spans="1:15" ht="12.75" x14ac:dyDescent="0.2">
      <c r="A252" s="317">
        <v>2</v>
      </c>
      <c r="B252" s="312">
        <v>3</v>
      </c>
      <c r="C252" s="312">
        <v>3</v>
      </c>
      <c r="D252" s="312">
        <v>5</v>
      </c>
      <c r="E252" s="312"/>
      <c r="F252" s="309" t="s">
        <v>194</v>
      </c>
      <c r="G252" s="310">
        <v>0</v>
      </c>
      <c r="H252" s="310">
        <v>0</v>
      </c>
      <c r="I252" s="310">
        <v>0</v>
      </c>
      <c r="J252" s="310">
        <v>0</v>
      </c>
      <c r="K252" s="310">
        <v>0</v>
      </c>
      <c r="L252" s="310">
        <v>0</v>
      </c>
      <c r="M252" s="310">
        <v>0</v>
      </c>
      <c r="N252" s="310">
        <v>0</v>
      </c>
      <c r="O252" s="359">
        <v>0</v>
      </c>
    </row>
    <row r="253" spans="1:15" ht="12.75" x14ac:dyDescent="0.2">
      <c r="A253" s="339">
        <v>2</v>
      </c>
      <c r="B253" s="337">
        <v>3</v>
      </c>
      <c r="C253" s="337">
        <v>3</v>
      </c>
      <c r="D253" s="337">
        <v>5</v>
      </c>
      <c r="E253" s="337" t="s">
        <v>305</v>
      </c>
      <c r="F253" s="340" t="s">
        <v>194</v>
      </c>
      <c r="G253" s="404">
        <v>0</v>
      </c>
      <c r="H253" s="404">
        <v>0</v>
      </c>
      <c r="I253" s="404">
        <v>0</v>
      </c>
      <c r="J253" s="404">
        <v>0</v>
      </c>
      <c r="K253" s="404">
        <v>0</v>
      </c>
      <c r="L253" s="404">
        <v>0</v>
      </c>
      <c r="M253" s="404">
        <v>0</v>
      </c>
      <c r="N253" s="404">
        <v>0</v>
      </c>
      <c r="O253" s="368">
        <v>0</v>
      </c>
    </row>
    <row r="254" spans="1:15" ht="12.75" x14ac:dyDescent="0.2">
      <c r="A254" s="319">
        <v>2</v>
      </c>
      <c r="B254" s="320">
        <v>3</v>
      </c>
      <c r="C254" s="320">
        <v>3</v>
      </c>
      <c r="D254" s="320">
        <v>6</v>
      </c>
      <c r="E254" s="320"/>
      <c r="F254" s="316" t="s">
        <v>195</v>
      </c>
      <c r="G254" s="321">
        <v>0</v>
      </c>
      <c r="H254" s="321">
        <v>0</v>
      </c>
      <c r="I254" s="321">
        <v>0</v>
      </c>
      <c r="J254" s="321">
        <v>0</v>
      </c>
      <c r="K254" s="321">
        <v>0</v>
      </c>
      <c r="L254" s="321">
        <v>0</v>
      </c>
      <c r="M254" s="321">
        <v>0</v>
      </c>
      <c r="N254" s="321">
        <v>0</v>
      </c>
      <c r="O254" s="370">
        <v>0</v>
      </c>
    </row>
    <row r="255" spans="1:15" ht="12.75" x14ac:dyDescent="0.2">
      <c r="A255" s="317">
        <v>2</v>
      </c>
      <c r="B255" s="312">
        <v>3</v>
      </c>
      <c r="C255" s="312">
        <v>3</v>
      </c>
      <c r="D255" s="312">
        <v>6</v>
      </c>
      <c r="E255" s="312" t="s">
        <v>305</v>
      </c>
      <c r="F255" s="309" t="s">
        <v>195</v>
      </c>
      <c r="G255" s="310">
        <v>0</v>
      </c>
      <c r="H255" s="310">
        <v>0</v>
      </c>
      <c r="I255" s="310">
        <v>0</v>
      </c>
      <c r="J255" s="310">
        <v>0</v>
      </c>
      <c r="K255" s="310">
        <v>0</v>
      </c>
      <c r="L255" s="310">
        <v>0</v>
      </c>
      <c r="M255" s="310">
        <v>0</v>
      </c>
      <c r="N255" s="310">
        <v>0</v>
      </c>
      <c r="O255" s="359">
        <v>0</v>
      </c>
    </row>
    <row r="256" spans="1:15" ht="12.75" x14ac:dyDescent="0.2">
      <c r="A256" s="322">
        <v>2</v>
      </c>
      <c r="B256" s="320">
        <v>3</v>
      </c>
      <c r="C256" s="320">
        <v>4</v>
      </c>
      <c r="D256" s="320"/>
      <c r="E256" s="320"/>
      <c r="F256" s="316" t="s">
        <v>380</v>
      </c>
      <c r="G256" s="321">
        <v>6997772.8449480003</v>
      </c>
      <c r="H256" s="321">
        <v>6621441.945332</v>
      </c>
      <c r="I256" s="321">
        <v>19366746.678922001</v>
      </c>
      <c r="J256" s="321">
        <v>4875899.8640320003</v>
      </c>
      <c r="K256" s="321">
        <v>2331110.2274640002</v>
      </c>
      <c r="L256" s="321">
        <v>0</v>
      </c>
      <c r="M256" s="321">
        <v>16757830.439301999</v>
      </c>
      <c r="N256" s="321">
        <v>56950801.999999993</v>
      </c>
      <c r="O256" s="370">
        <v>7.8216008370768026</v>
      </c>
    </row>
    <row r="257" spans="1:15" ht="12.75" x14ac:dyDescent="0.2">
      <c r="A257" s="326">
        <v>2</v>
      </c>
      <c r="B257" s="327">
        <v>3</v>
      </c>
      <c r="C257" s="327">
        <v>4</v>
      </c>
      <c r="D257" s="327">
        <v>1</v>
      </c>
      <c r="E257" s="312"/>
      <c r="F257" s="309" t="s">
        <v>196</v>
      </c>
      <c r="G257" s="310">
        <v>6997772.8449480003</v>
      </c>
      <c r="H257" s="310">
        <v>6621441.945332</v>
      </c>
      <c r="I257" s="310">
        <v>19366746.678922001</v>
      </c>
      <c r="J257" s="310">
        <v>4875899.8640320003</v>
      </c>
      <c r="K257" s="310">
        <v>2331110.2274640002</v>
      </c>
      <c r="L257" s="310">
        <v>0</v>
      </c>
      <c r="M257" s="310">
        <v>16757830.439301999</v>
      </c>
      <c r="N257" s="310">
        <v>56950801.999999993</v>
      </c>
      <c r="O257" s="359">
        <v>7.8216008370768026</v>
      </c>
    </row>
    <row r="258" spans="1:15" ht="12.75" x14ac:dyDescent="0.2">
      <c r="A258" s="339">
        <v>2</v>
      </c>
      <c r="B258" s="337">
        <v>3</v>
      </c>
      <c r="C258" s="337">
        <v>4</v>
      </c>
      <c r="D258" s="337">
        <v>1</v>
      </c>
      <c r="E258" s="337" t="s">
        <v>305</v>
      </c>
      <c r="F258" s="340" t="s">
        <v>196</v>
      </c>
      <c r="G258" s="404">
        <v>6997772.8449480003</v>
      </c>
      <c r="H258" s="404">
        <v>6621441.945332</v>
      </c>
      <c r="I258" s="404">
        <v>19366746.678922001</v>
      </c>
      <c r="J258" s="404">
        <v>4875899.8640320003</v>
      </c>
      <c r="K258" s="404">
        <v>2331110.2274640002</v>
      </c>
      <c r="L258" s="404">
        <v>0</v>
      </c>
      <c r="M258" s="404">
        <v>16757830.439301999</v>
      </c>
      <c r="N258" s="404">
        <v>56950801.999999993</v>
      </c>
      <c r="O258" s="368">
        <v>7.8216008370768026</v>
      </c>
    </row>
    <row r="259" spans="1:15" ht="12.75" x14ac:dyDescent="0.2">
      <c r="A259" s="319">
        <v>2</v>
      </c>
      <c r="B259" s="320">
        <v>3</v>
      </c>
      <c r="C259" s="320">
        <v>4</v>
      </c>
      <c r="D259" s="320">
        <v>2</v>
      </c>
      <c r="E259" s="320"/>
      <c r="F259" s="316" t="s">
        <v>197</v>
      </c>
      <c r="G259" s="321">
        <v>0</v>
      </c>
      <c r="H259" s="321">
        <v>0</v>
      </c>
      <c r="I259" s="321">
        <v>0</v>
      </c>
      <c r="J259" s="321">
        <v>0</v>
      </c>
      <c r="K259" s="321">
        <v>0</v>
      </c>
      <c r="L259" s="321">
        <v>0</v>
      </c>
      <c r="M259" s="321">
        <v>0</v>
      </c>
      <c r="N259" s="321">
        <v>0</v>
      </c>
      <c r="O259" s="370">
        <v>0</v>
      </c>
    </row>
    <row r="260" spans="1:15" ht="12.75" x14ac:dyDescent="0.2">
      <c r="A260" s="317">
        <v>2</v>
      </c>
      <c r="B260" s="312">
        <v>3</v>
      </c>
      <c r="C260" s="312">
        <v>4</v>
      </c>
      <c r="D260" s="312">
        <v>2</v>
      </c>
      <c r="E260" s="312" t="s">
        <v>305</v>
      </c>
      <c r="F260" s="309" t="s">
        <v>197</v>
      </c>
      <c r="G260" s="310">
        <v>0</v>
      </c>
      <c r="H260" s="310">
        <v>0</v>
      </c>
      <c r="I260" s="310">
        <v>0</v>
      </c>
      <c r="J260" s="310">
        <v>0</v>
      </c>
      <c r="K260" s="310">
        <v>0</v>
      </c>
      <c r="L260" s="310">
        <v>0</v>
      </c>
      <c r="M260" s="310">
        <v>0</v>
      </c>
      <c r="N260" s="310">
        <v>0</v>
      </c>
      <c r="O260" s="359">
        <v>0</v>
      </c>
    </row>
    <row r="261" spans="1:15" ht="12.75" x14ac:dyDescent="0.2">
      <c r="A261" s="319">
        <v>2</v>
      </c>
      <c r="B261" s="320">
        <v>3</v>
      </c>
      <c r="C261" s="320">
        <v>5</v>
      </c>
      <c r="D261" s="320"/>
      <c r="E261" s="320"/>
      <c r="F261" s="316" t="s">
        <v>202</v>
      </c>
      <c r="G261" s="321">
        <v>394951.19497200003</v>
      </c>
      <c r="H261" s="321">
        <v>373711.24594799994</v>
      </c>
      <c r="I261" s="321">
        <v>1093050.5909580002</v>
      </c>
      <c r="J261" s="321">
        <v>275193.62524799997</v>
      </c>
      <c r="K261" s="321">
        <v>131566.82709599999</v>
      </c>
      <c r="L261" s="321">
        <v>0</v>
      </c>
      <c r="M261" s="321">
        <v>945804.515778</v>
      </c>
      <c r="N261" s="321">
        <v>3214278</v>
      </c>
      <c r="O261" s="370">
        <v>0.44144768137589274</v>
      </c>
    </row>
    <row r="262" spans="1:15" ht="12.75" x14ac:dyDescent="0.2">
      <c r="A262" s="317">
        <v>2</v>
      </c>
      <c r="B262" s="312">
        <v>3</v>
      </c>
      <c r="C262" s="312">
        <v>5</v>
      </c>
      <c r="D262" s="312">
        <v>1</v>
      </c>
      <c r="E262" s="312"/>
      <c r="F262" s="309" t="s">
        <v>198</v>
      </c>
      <c r="G262" s="310">
        <v>0</v>
      </c>
      <c r="H262" s="310">
        <v>0</v>
      </c>
      <c r="I262" s="310">
        <v>0</v>
      </c>
      <c r="J262" s="310">
        <v>0</v>
      </c>
      <c r="K262" s="310">
        <v>0</v>
      </c>
      <c r="L262" s="310">
        <v>0</v>
      </c>
      <c r="M262" s="310">
        <v>0</v>
      </c>
      <c r="N262" s="310">
        <v>0</v>
      </c>
      <c r="O262" s="359">
        <v>0</v>
      </c>
    </row>
    <row r="263" spans="1:15" ht="12.75" x14ac:dyDescent="0.2">
      <c r="A263" s="319">
        <v>2</v>
      </c>
      <c r="B263" s="320">
        <v>3</v>
      </c>
      <c r="C263" s="320">
        <v>5</v>
      </c>
      <c r="D263" s="320">
        <v>1</v>
      </c>
      <c r="E263" s="320" t="s">
        <v>305</v>
      </c>
      <c r="F263" s="316" t="s">
        <v>198</v>
      </c>
      <c r="G263" s="321">
        <v>0</v>
      </c>
      <c r="H263" s="321">
        <v>0</v>
      </c>
      <c r="I263" s="321">
        <v>0</v>
      </c>
      <c r="J263" s="321">
        <v>0</v>
      </c>
      <c r="K263" s="321">
        <v>0</v>
      </c>
      <c r="L263" s="321">
        <v>0</v>
      </c>
      <c r="M263" s="321">
        <v>0</v>
      </c>
      <c r="N263" s="321">
        <v>0</v>
      </c>
      <c r="O263" s="370">
        <v>0</v>
      </c>
    </row>
    <row r="264" spans="1:15" ht="12.75" x14ac:dyDescent="0.2">
      <c r="A264" s="317">
        <v>2</v>
      </c>
      <c r="B264" s="312">
        <v>3</v>
      </c>
      <c r="C264" s="312">
        <v>5</v>
      </c>
      <c r="D264" s="312">
        <v>2</v>
      </c>
      <c r="E264" s="312"/>
      <c r="F264" s="309" t="s">
        <v>199</v>
      </c>
      <c r="G264" s="310">
        <v>0</v>
      </c>
      <c r="H264" s="310">
        <v>0</v>
      </c>
      <c r="I264" s="310">
        <v>0</v>
      </c>
      <c r="J264" s="310">
        <v>0</v>
      </c>
      <c r="K264" s="310">
        <v>0</v>
      </c>
      <c r="L264" s="310">
        <v>0</v>
      </c>
      <c r="M264" s="310">
        <v>0</v>
      </c>
      <c r="N264" s="310">
        <v>0</v>
      </c>
      <c r="O264" s="359">
        <v>0</v>
      </c>
    </row>
    <row r="265" spans="1:15" ht="12.75" x14ac:dyDescent="0.2">
      <c r="A265" s="319">
        <v>2</v>
      </c>
      <c r="B265" s="320">
        <v>3</v>
      </c>
      <c r="C265" s="320">
        <v>5</v>
      </c>
      <c r="D265" s="320">
        <v>2</v>
      </c>
      <c r="E265" s="320" t="s">
        <v>305</v>
      </c>
      <c r="F265" s="316" t="s">
        <v>199</v>
      </c>
      <c r="G265" s="321">
        <v>0</v>
      </c>
      <c r="H265" s="321">
        <v>0</v>
      </c>
      <c r="I265" s="321">
        <v>0</v>
      </c>
      <c r="J265" s="321">
        <v>0</v>
      </c>
      <c r="K265" s="321">
        <v>0</v>
      </c>
      <c r="L265" s="321">
        <v>0</v>
      </c>
      <c r="M265" s="321">
        <v>0</v>
      </c>
      <c r="N265" s="321">
        <v>0</v>
      </c>
      <c r="O265" s="370">
        <v>0</v>
      </c>
    </row>
    <row r="266" spans="1:15" ht="12.75" x14ac:dyDescent="0.2">
      <c r="A266" s="317">
        <v>2</v>
      </c>
      <c r="B266" s="312">
        <v>3</v>
      </c>
      <c r="C266" s="312">
        <v>5</v>
      </c>
      <c r="D266" s="312">
        <v>3</v>
      </c>
      <c r="E266" s="312"/>
      <c r="F266" s="309" t="s">
        <v>200</v>
      </c>
      <c r="G266" s="310">
        <v>9215.5499999999993</v>
      </c>
      <c r="H266" s="310">
        <v>8719.9499999999989</v>
      </c>
      <c r="I266" s="310">
        <v>25504.575000000001</v>
      </c>
      <c r="J266" s="310">
        <v>6421.2</v>
      </c>
      <c r="K266" s="310">
        <v>3069.9</v>
      </c>
      <c r="L266" s="310">
        <v>0</v>
      </c>
      <c r="M266" s="310">
        <v>22068.824999999997</v>
      </c>
      <c r="N266" s="310">
        <v>75000</v>
      </c>
      <c r="O266" s="359">
        <v>1.0300470619900318E-2</v>
      </c>
    </row>
    <row r="267" spans="1:15" ht="12.75" x14ac:dyDescent="0.2">
      <c r="A267" s="319">
        <v>2</v>
      </c>
      <c r="B267" s="320">
        <v>3</v>
      </c>
      <c r="C267" s="320">
        <v>5</v>
      </c>
      <c r="D267" s="320">
        <v>3</v>
      </c>
      <c r="E267" s="320" t="s">
        <v>305</v>
      </c>
      <c r="F267" s="316" t="s">
        <v>200</v>
      </c>
      <c r="G267" s="321">
        <v>9215.5499999999993</v>
      </c>
      <c r="H267" s="321">
        <v>8719.9499999999989</v>
      </c>
      <c r="I267" s="321">
        <v>25504.575000000001</v>
      </c>
      <c r="J267" s="321">
        <v>6421.2</v>
      </c>
      <c r="K267" s="321">
        <v>3069.9</v>
      </c>
      <c r="L267" s="321">
        <v>0</v>
      </c>
      <c r="M267" s="321">
        <v>22068.824999999997</v>
      </c>
      <c r="N267" s="321">
        <v>75000</v>
      </c>
      <c r="O267" s="370">
        <v>1.0300470619900318E-2</v>
      </c>
    </row>
    <row r="268" spans="1:15" ht="12.75" x14ac:dyDescent="0.2">
      <c r="A268" s="317">
        <v>2</v>
      </c>
      <c r="B268" s="312">
        <v>3</v>
      </c>
      <c r="C268" s="312">
        <v>5</v>
      </c>
      <c r="D268" s="312">
        <v>4</v>
      </c>
      <c r="E268" s="312"/>
      <c r="F268" s="309" t="s">
        <v>201</v>
      </c>
      <c r="G268" s="310">
        <v>153.5925</v>
      </c>
      <c r="H268" s="310">
        <v>145.33249999999998</v>
      </c>
      <c r="I268" s="310">
        <v>425.07625000000002</v>
      </c>
      <c r="J268" s="310">
        <v>107.02</v>
      </c>
      <c r="K268" s="310">
        <v>51.165000000000006</v>
      </c>
      <c r="L268" s="310">
        <v>0</v>
      </c>
      <c r="M268" s="310">
        <v>367.81374999999997</v>
      </c>
      <c r="N268" s="310">
        <v>1250</v>
      </c>
      <c r="O268" s="359">
        <v>1.7167451033167199E-4</v>
      </c>
    </row>
    <row r="269" spans="1:15" ht="12.75" x14ac:dyDescent="0.2">
      <c r="A269" s="339">
        <v>2</v>
      </c>
      <c r="B269" s="337">
        <v>3</v>
      </c>
      <c r="C269" s="337">
        <v>5</v>
      </c>
      <c r="D269" s="337">
        <v>4</v>
      </c>
      <c r="E269" s="337" t="s">
        <v>305</v>
      </c>
      <c r="F269" s="340" t="s">
        <v>201</v>
      </c>
      <c r="G269" s="404">
        <v>153.5925</v>
      </c>
      <c r="H269" s="404">
        <v>145.33249999999998</v>
      </c>
      <c r="I269" s="404">
        <v>425.07625000000002</v>
      </c>
      <c r="J269" s="404">
        <v>107.02</v>
      </c>
      <c r="K269" s="404">
        <v>51.165000000000006</v>
      </c>
      <c r="L269" s="404">
        <v>0</v>
      </c>
      <c r="M269" s="404">
        <v>367.81374999999997</v>
      </c>
      <c r="N269" s="404">
        <v>1250</v>
      </c>
      <c r="O269" s="338">
        <v>1.7167451033167199E-4</v>
      </c>
    </row>
    <row r="270" spans="1:15" ht="12.75" x14ac:dyDescent="0.2">
      <c r="A270" s="319">
        <v>2</v>
      </c>
      <c r="B270" s="320">
        <v>3</v>
      </c>
      <c r="C270" s="320">
        <v>5</v>
      </c>
      <c r="D270" s="320">
        <v>5</v>
      </c>
      <c r="E270" s="320"/>
      <c r="F270" s="316" t="s">
        <v>381</v>
      </c>
      <c r="G270" s="321">
        <v>385582.05247200001</v>
      </c>
      <c r="H270" s="321">
        <v>364845.96344799997</v>
      </c>
      <c r="I270" s="321">
        <v>1067120.939708</v>
      </c>
      <c r="J270" s="321">
        <v>268665.405248</v>
      </c>
      <c r="K270" s="321">
        <v>128445.76209600001</v>
      </c>
      <c r="L270" s="321">
        <v>0</v>
      </c>
      <c r="M270" s="321">
        <v>923367.87702799996</v>
      </c>
      <c r="N270" s="321">
        <v>3138028</v>
      </c>
      <c r="O270" s="370">
        <v>0.43097553624566076</v>
      </c>
    </row>
    <row r="271" spans="1:15" ht="12.75" x14ac:dyDescent="0.2">
      <c r="A271" s="317">
        <v>2</v>
      </c>
      <c r="B271" s="312">
        <v>3</v>
      </c>
      <c r="C271" s="312">
        <v>5</v>
      </c>
      <c r="D271" s="312">
        <v>5</v>
      </c>
      <c r="E271" s="312" t="s">
        <v>305</v>
      </c>
      <c r="F271" s="309" t="s">
        <v>203</v>
      </c>
      <c r="G271" s="310">
        <v>385582.05247200001</v>
      </c>
      <c r="H271" s="310">
        <v>364845.96344799997</v>
      </c>
      <c r="I271" s="310">
        <v>1067120.939708</v>
      </c>
      <c r="J271" s="310">
        <v>268665.405248</v>
      </c>
      <c r="K271" s="310">
        <v>128445.76209600001</v>
      </c>
      <c r="L271" s="310">
        <v>0</v>
      </c>
      <c r="M271" s="310">
        <v>923367.87702799996</v>
      </c>
      <c r="N271" s="310">
        <v>3138028</v>
      </c>
      <c r="O271" s="359">
        <v>0.43097553624566076</v>
      </c>
    </row>
    <row r="272" spans="1:15" ht="12.75" x14ac:dyDescent="0.2">
      <c r="A272" s="317">
        <v>2</v>
      </c>
      <c r="B272" s="312">
        <v>3</v>
      </c>
      <c r="C272" s="312">
        <v>6</v>
      </c>
      <c r="D272" s="312"/>
      <c r="E272" s="312"/>
      <c r="F272" s="309" t="s">
        <v>204</v>
      </c>
      <c r="G272" s="310">
        <v>40267.161414000002</v>
      </c>
      <c r="H272" s="310">
        <v>38101.647125999996</v>
      </c>
      <c r="I272" s="310">
        <v>111441.730371</v>
      </c>
      <c r="J272" s="310">
        <v>28057.304975999999</v>
      </c>
      <c r="K272" s="310">
        <v>13413.866652000001</v>
      </c>
      <c r="L272" s="310">
        <v>0</v>
      </c>
      <c r="M272" s="310">
        <v>96429.289461000008</v>
      </c>
      <c r="N272" s="310">
        <v>327711</v>
      </c>
      <c r="O272" s="359">
        <v>4.5007700364242051E-2</v>
      </c>
    </row>
    <row r="273" spans="1:15" ht="12.75" x14ac:dyDescent="0.2">
      <c r="A273" s="317">
        <v>2</v>
      </c>
      <c r="B273" s="312">
        <v>3</v>
      </c>
      <c r="C273" s="312">
        <v>6</v>
      </c>
      <c r="D273" s="312">
        <v>1</v>
      </c>
      <c r="E273" s="312"/>
      <c r="F273" s="309" t="s">
        <v>205</v>
      </c>
      <c r="G273" s="310">
        <v>3993.4049999999997</v>
      </c>
      <c r="H273" s="310">
        <v>3778.645</v>
      </c>
      <c r="I273" s="310">
        <v>11051.9825</v>
      </c>
      <c r="J273" s="310">
        <v>2782.52</v>
      </c>
      <c r="K273" s="310">
        <v>1330.2900000000002</v>
      </c>
      <c r="L273" s="310">
        <v>0</v>
      </c>
      <c r="M273" s="310">
        <v>9563.1574999999993</v>
      </c>
      <c r="N273" s="310">
        <v>32500</v>
      </c>
      <c r="O273" s="359">
        <v>4.4635372686234716E-3</v>
      </c>
    </row>
    <row r="274" spans="1:15" ht="12.75" x14ac:dyDescent="0.2">
      <c r="A274" s="317">
        <v>2</v>
      </c>
      <c r="B274" s="312">
        <v>3</v>
      </c>
      <c r="C274" s="312">
        <v>6</v>
      </c>
      <c r="D274" s="312">
        <v>1</v>
      </c>
      <c r="E274" s="312" t="s">
        <v>305</v>
      </c>
      <c r="F274" s="309" t="s">
        <v>206</v>
      </c>
      <c r="G274" s="310">
        <v>3993.4049999999997</v>
      </c>
      <c r="H274" s="310">
        <v>3778.645</v>
      </c>
      <c r="I274" s="310">
        <v>11051.9825</v>
      </c>
      <c r="J274" s="310">
        <v>2782.52</v>
      </c>
      <c r="K274" s="310">
        <v>1330.2900000000002</v>
      </c>
      <c r="L274" s="310">
        <v>0</v>
      </c>
      <c r="M274" s="310">
        <v>9563.1574999999993</v>
      </c>
      <c r="N274" s="310">
        <v>32500</v>
      </c>
      <c r="O274" s="359">
        <v>4.4635372686234716E-3</v>
      </c>
    </row>
    <row r="275" spans="1:15" ht="12.75" x14ac:dyDescent="0.2">
      <c r="A275" s="372">
        <v>2</v>
      </c>
      <c r="B275" s="312">
        <v>3</v>
      </c>
      <c r="C275" s="312">
        <v>6</v>
      </c>
      <c r="D275" s="312">
        <v>1</v>
      </c>
      <c r="E275" s="312" t="s">
        <v>306</v>
      </c>
      <c r="F275" s="309" t="s">
        <v>207</v>
      </c>
      <c r="G275" s="310">
        <v>0</v>
      </c>
      <c r="H275" s="310">
        <v>0</v>
      </c>
      <c r="I275" s="310">
        <v>0</v>
      </c>
      <c r="J275" s="310">
        <v>0</v>
      </c>
      <c r="K275" s="310">
        <v>0</v>
      </c>
      <c r="L275" s="310">
        <v>0</v>
      </c>
      <c r="M275" s="310">
        <v>0</v>
      </c>
      <c r="N275" s="310">
        <v>0</v>
      </c>
      <c r="O275" s="359">
        <v>0</v>
      </c>
    </row>
    <row r="276" spans="1:15" ht="12.75" x14ac:dyDescent="0.2">
      <c r="A276" s="319">
        <v>2</v>
      </c>
      <c r="B276" s="320">
        <v>3</v>
      </c>
      <c r="C276" s="320">
        <v>6</v>
      </c>
      <c r="D276" s="320">
        <v>1</v>
      </c>
      <c r="E276" s="320" t="s">
        <v>307</v>
      </c>
      <c r="F276" s="316" t="s">
        <v>208</v>
      </c>
      <c r="G276" s="321">
        <v>0</v>
      </c>
      <c r="H276" s="321">
        <v>0</v>
      </c>
      <c r="I276" s="321">
        <v>0</v>
      </c>
      <c r="J276" s="321">
        <v>0</v>
      </c>
      <c r="K276" s="321">
        <v>0</v>
      </c>
      <c r="L276" s="321">
        <v>0</v>
      </c>
      <c r="M276" s="321">
        <v>0</v>
      </c>
      <c r="N276" s="321">
        <v>0</v>
      </c>
      <c r="O276" s="370">
        <v>0</v>
      </c>
    </row>
    <row r="277" spans="1:15" ht="12.75" x14ac:dyDescent="0.2">
      <c r="A277" s="317">
        <v>2</v>
      </c>
      <c r="B277" s="312">
        <v>3</v>
      </c>
      <c r="C277" s="312">
        <v>6</v>
      </c>
      <c r="D277" s="312">
        <v>1</v>
      </c>
      <c r="E277" s="312" t="s">
        <v>308</v>
      </c>
      <c r="F277" s="309" t="s">
        <v>209</v>
      </c>
      <c r="G277" s="310">
        <v>0</v>
      </c>
      <c r="H277" s="310">
        <v>0</v>
      </c>
      <c r="I277" s="310">
        <v>0</v>
      </c>
      <c r="J277" s="310">
        <v>0</v>
      </c>
      <c r="K277" s="310">
        <v>0</v>
      </c>
      <c r="L277" s="310">
        <v>0</v>
      </c>
      <c r="M277" s="310">
        <v>0</v>
      </c>
      <c r="N277" s="310">
        <v>0</v>
      </c>
      <c r="O277" s="359">
        <v>0</v>
      </c>
    </row>
    <row r="278" spans="1:15" ht="12.75" x14ac:dyDescent="0.2">
      <c r="A278" s="317">
        <v>2</v>
      </c>
      <c r="B278" s="312">
        <v>3</v>
      </c>
      <c r="C278" s="312">
        <v>6</v>
      </c>
      <c r="D278" s="312">
        <v>1</v>
      </c>
      <c r="E278" s="312" t="s">
        <v>312</v>
      </c>
      <c r="F278" s="309" t="s">
        <v>210</v>
      </c>
      <c r="G278" s="310">
        <v>0</v>
      </c>
      <c r="H278" s="310">
        <v>0</v>
      </c>
      <c r="I278" s="310">
        <v>0</v>
      </c>
      <c r="J278" s="310">
        <v>0</v>
      </c>
      <c r="K278" s="310">
        <v>0</v>
      </c>
      <c r="L278" s="310">
        <v>0</v>
      </c>
      <c r="M278" s="310">
        <v>0</v>
      </c>
      <c r="N278" s="310">
        <v>0</v>
      </c>
      <c r="O278" s="359">
        <v>0</v>
      </c>
    </row>
    <row r="279" spans="1:15" ht="12.75" x14ac:dyDescent="0.2">
      <c r="A279" s="317">
        <v>2</v>
      </c>
      <c r="B279" s="312">
        <v>3</v>
      </c>
      <c r="C279" s="312">
        <v>6</v>
      </c>
      <c r="D279" s="312">
        <v>2</v>
      </c>
      <c r="E279" s="312"/>
      <c r="F279" s="309" t="s">
        <v>211</v>
      </c>
      <c r="G279" s="310">
        <v>12471.710999999999</v>
      </c>
      <c r="H279" s="310">
        <v>11800.999</v>
      </c>
      <c r="I279" s="310">
        <v>34516.191500000001</v>
      </c>
      <c r="J279" s="310">
        <v>8690.0239999999994</v>
      </c>
      <c r="K279" s="310">
        <v>4154.598</v>
      </c>
      <c r="L279" s="310">
        <v>0</v>
      </c>
      <c r="M279" s="310">
        <v>29866.476499999997</v>
      </c>
      <c r="N279" s="310">
        <v>101500</v>
      </c>
      <c r="O279" s="359">
        <v>1.3939970238931764E-2</v>
      </c>
    </row>
    <row r="280" spans="1:15" ht="12.75" x14ac:dyDescent="0.2">
      <c r="A280" s="319">
        <v>2</v>
      </c>
      <c r="B280" s="320">
        <v>3</v>
      </c>
      <c r="C280" s="320">
        <v>6</v>
      </c>
      <c r="D280" s="320">
        <v>2</v>
      </c>
      <c r="E280" s="320" t="s">
        <v>305</v>
      </c>
      <c r="F280" s="316" t="s">
        <v>212</v>
      </c>
      <c r="G280" s="321">
        <v>12471.710999999999</v>
      </c>
      <c r="H280" s="321">
        <v>11800.999</v>
      </c>
      <c r="I280" s="321">
        <v>34516.191500000001</v>
      </c>
      <c r="J280" s="321">
        <v>8690.0239999999994</v>
      </c>
      <c r="K280" s="321">
        <v>4154.598</v>
      </c>
      <c r="L280" s="321">
        <v>0</v>
      </c>
      <c r="M280" s="321">
        <v>29866.476499999997</v>
      </c>
      <c r="N280" s="321">
        <v>101500</v>
      </c>
      <c r="O280" s="370">
        <v>1.3939970238931764E-2</v>
      </c>
    </row>
    <row r="281" spans="1:15" ht="12.75" x14ac:dyDescent="0.2">
      <c r="A281" s="317">
        <v>2</v>
      </c>
      <c r="B281" s="312">
        <v>3</v>
      </c>
      <c r="C281" s="312">
        <v>6</v>
      </c>
      <c r="D281" s="312">
        <v>2</v>
      </c>
      <c r="E281" s="312" t="s">
        <v>306</v>
      </c>
      <c r="F281" s="309" t="s">
        <v>213</v>
      </c>
      <c r="G281" s="310">
        <v>0</v>
      </c>
      <c r="H281" s="310">
        <v>0</v>
      </c>
      <c r="I281" s="310">
        <v>0</v>
      </c>
      <c r="J281" s="310">
        <v>0</v>
      </c>
      <c r="K281" s="310">
        <v>0</v>
      </c>
      <c r="L281" s="310">
        <v>0</v>
      </c>
      <c r="M281" s="310">
        <v>0</v>
      </c>
      <c r="N281" s="310">
        <v>0</v>
      </c>
      <c r="O281" s="359">
        <v>0</v>
      </c>
    </row>
    <row r="282" spans="1:15" ht="12.75" x14ac:dyDescent="0.2">
      <c r="A282" s="317">
        <v>2</v>
      </c>
      <c r="B282" s="312">
        <v>3</v>
      </c>
      <c r="C282" s="312">
        <v>6</v>
      </c>
      <c r="D282" s="312">
        <v>2</v>
      </c>
      <c r="E282" s="312" t="s">
        <v>307</v>
      </c>
      <c r="F282" s="309" t="s">
        <v>214</v>
      </c>
      <c r="G282" s="310">
        <v>0</v>
      </c>
      <c r="H282" s="310">
        <v>0</v>
      </c>
      <c r="I282" s="310">
        <v>0</v>
      </c>
      <c r="J282" s="310">
        <v>0</v>
      </c>
      <c r="K282" s="310">
        <v>0</v>
      </c>
      <c r="L282" s="310">
        <v>0</v>
      </c>
      <c r="M282" s="310">
        <v>0</v>
      </c>
      <c r="N282" s="310">
        <v>0</v>
      </c>
      <c r="O282" s="359">
        <v>0</v>
      </c>
    </row>
    <row r="283" spans="1:15" ht="12.75" x14ac:dyDescent="0.2">
      <c r="A283" s="317">
        <v>2</v>
      </c>
      <c r="B283" s="312">
        <v>3</v>
      </c>
      <c r="C283" s="312">
        <v>6</v>
      </c>
      <c r="D283" s="312">
        <v>3</v>
      </c>
      <c r="E283" s="312"/>
      <c r="F283" s="309" t="s">
        <v>215</v>
      </c>
      <c r="G283" s="310">
        <v>23802.045414</v>
      </c>
      <c r="H283" s="310">
        <v>22522.003125999996</v>
      </c>
      <c r="I283" s="310">
        <v>65873.556370999999</v>
      </c>
      <c r="J283" s="310">
        <v>16584.760976000001</v>
      </c>
      <c r="K283" s="310">
        <v>7928.9786520000007</v>
      </c>
      <c r="L283" s="310">
        <v>0</v>
      </c>
      <c r="M283" s="310">
        <v>56999.655461000002</v>
      </c>
      <c r="N283" s="310">
        <v>193711</v>
      </c>
      <c r="O283" s="359">
        <v>2.660419285668681E-2</v>
      </c>
    </row>
    <row r="284" spans="1:15" ht="12.75" x14ac:dyDescent="0.2">
      <c r="A284" s="317">
        <v>2</v>
      </c>
      <c r="B284" s="312">
        <v>3</v>
      </c>
      <c r="C284" s="312">
        <v>6</v>
      </c>
      <c r="D284" s="312">
        <v>3</v>
      </c>
      <c r="E284" s="312" t="s">
        <v>305</v>
      </c>
      <c r="F284" s="325" t="s">
        <v>216</v>
      </c>
      <c r="G284" s="310">
        <v>4893.45705</v>
      </c>
      <c r="H284" s="310">
        <v>4630.2934500000001</v>
      </c>
      <c r="I284" s="310">
        <v>13542.929325000001</v>
      </c>
      <c r="J284" s="310">
        <v>3409.6572000000001</v>
      </c>
      <c r="K284" s="310">
        <v>1630.1169000000002</v>
      </c>
      <c r="L284" s="310">
        <v>0</v>
      </c>
      <c r="M284" s="310">
        <v>11718.546075</v>
      </c>
      <c r="N284" s="310">
        <v>39825</v>
      </c>
      <c r="O284" s="359">
        <v>5.4695498991670696E-3</v>
      </c>
    </row>
    <row r="285" spans="1:15" ht="12.75" x14ac:dyDescent="0.2">
      <c r="A285" s="317">
        <v>2</v>
      </c>
      <c r="B285" s="312">
        <v>3</v>
      </c>
      <c r="C285" s="312">
        <v>6</v>
      </c>
      <c r="D285" s="312">
        <v>3</v>
      </c>
      <c r="E285" s="312" t="s">
        <v>306</v>
      </c>
      <c r="F285" s="309" t="s">
        <v>217</v>
      </c>
      <c r="G285" s="310">
        <v>0</v>
      </c>
      <c r="H285" s="310">
        <v>0</v>
      </c>
      <c r="I285" s="310">
        <v>0</v>
      </c>
      <c r="J285" s="310">
        <v>0</v>
      </c>
      <c r="K285" s="310">
        <v>0</v>
      </c>
      <c r="L285" s="310">
        <v>0</v>
      </c>
      <c r="M285" s="310">
        <v>0</v>
      </c>
      <c r="N285" s="310">
        <v>0</v>
      </c>
      <c r="O285" s="359">
        <v>0</v>
      </c>
    </row>
    <row r="286" spans="1:15" ht="12.75" x14ac:dyDescent="0.2">
      <c r="A286" s="317">
        <v>2</v>
      </c>
      <c r="B286" s="312">
        <v>3</v>
      </c>
      <c r="C286" s="312">
        <v>6</v>
      </c>
      <c r="D286" s="312">
        <v>3</v>
      </c>
      <c r="E286" s="312" t="s">
        <v>307</v>
      </c>
      <c r="F286" s="309" t="s">
        <v>218</v>
      </c>
      <c r="G286" s="310">
        <v>0</v>
      </c>
      <c r="H286" s="310">
        <v>0</v>
      </c>
      <c r="I286" s="310">
        <v>0</v>
      </c>
      <c r="J286" s="310">
        <v>0</v>
      </c>
      <c r="K286" s="310">
        <v>0</v>
      </c>
      <c r="L286" s="310">
        <v>0</v>
      </c>
      <c r="M286" s="310">
        <v>0</v>
      </c>
      <c r="N286" s="310">
        <v>0</v>
      </c>
      <c r="O286" s="359">
        <v>0</v>
      </c>
    </row>
    <row r="287" spans="1:15" ht="12.75" x14ac:dyDescent="0.2">
      <c r="A287" s="319">
        <v>2</v>
      </c>
      <c r="B287" s="320">
        <v>3</v>
      </c>
      <c r="C287" s="320">
        <v>6</v>
      </c>
      <c r="D287" s="320">
        <v>3</v>
      </c>
      <c r="E287" s="320" t="s">
        <v>308</v>
      </c>
      <c r="F287" s="316" t="s">
        <v>219</v>
      </c>
      <c r="G287" s="321">
        <v>16378.244081999999</v>
      </c>
      <c r="H287" s="321">
        <v>15497.443937999999</v>
      </c>
      <c r="I287" s="321">
        <v>45327.750872999997</v>
      </c>
      <c r="J287" s="321">
        <v>11412.013488000001</v>
      </c>
      <c r="K287" s="321">
        <v>5455.9490760000008</v>
      </c>
      <c r="L287" s="321">
        <v>0</v>
      </c>
      <c r="M287" s="321">
        <v>39221.598543</v>
      </c>
      <c r="N287" s="321">
        <v>133293</v>
      </c>
      <c r="O287" s="370">
        <v>1.8306408404511643E-2</v>
      </c>
    </row>
    <row r="288" spans="1:15" ht="12.75" x14ac:dyDescent="0.2">
      <c r="A288" s="317">
        <v>2</v>
      </c>
      <c r="B288" s="312">
        <v>3</v>
      </c>
      <c r="C288" s="312">
        <v>6</v>
      </c>
      <c r="D288" s="312">
        <v>3</v>
      </c>
      <c r="E288" s="312" t="s">
        <v>312</v>
      </c>
      <c r="F288" s="309" t="s">
        <v>220</v>
      </c>
      <c r="G288" s="310">
        <v>0</v>
      </c>
      <c r="H288" s="310">
        <v>0</v>
      </c>
      <c r="I288" s="310">
        <v>0</v>
      </c>
      <c r="J288" s="310">
        <v>0</v>
      </c>
      <c r="K288" s="310">
        <v>0</v>
      </c>
      <c r="L288" s="310">
        <v>0</v>
      </c>
      <c r="M288" s="310">
        <v>0</v>
      </c>
      <c r="N288" s="310">
        <v>0</v>
      </c>
      <c r="O288" s="359">
        <v>0</v>
      </c>
    </row>
    <row r="289" spans="1:15" ht="12.75" x14ac:dyDescent="0.2">
      <c r="A289" s="317">
        <v>2</v>
      </c>
      <c r="B289" s="312">
        <v>3</v>
      </c>
      <c r="C289" s="312">
        <v>6</v>
      </c>
      <c r="D289" s="312">
        <v>3</v>
      </c>
      <c r="E289" s="312" t="s">
        <v>350</v>
      </c>
      <c r="F289" s="309" t="s">
        <v>221</v>
      </c>
      <c r="G289" s="310">
        <v>2530.344282</v>
      </c>
      <c r="H289" s="310">
        <v>2394.2657380000001</v>
      </c>
      <c r="I289" s="310">
        <v>7002.8761729999997</v>
      </c>
      <c r="J289" s="310">
        <v>1763.0902879999999</v>
      </c>
      <c r="K289" s="310">
        <v>842.91267600000003</v>
      </c>
      <c r="L289" s="310">
        <v>0</v>
      </c>
      <c r="M289" s="310">
        <v>6059.510843</v>
      </c>
      <c r="N289" s="310">
        <v>20593</v>
      </c>
      <c r="O289" s="359">
        <v>2.828234553008097E-3</v>
      </c>
    </row>
    <row r="290" spans="1:15" ht="12.75" x14ac:dyDescent="0.2">
      <c r="A290" s="317">
        <v>2</v>
      </c>
      <c r="B290" s="312">
        <v>3</v>
      </c>
      <c r="C290" s="312">
        <v>6</v>
      </c>
      <c r="D290" s="312">
        <v>4</v>
      </c>
      <c r="E290" s="312"/>
      <c r="F290" s="309" t="s">
        <v>35</v>
      </c>
      <c r="G290" s="310">
        <v>0</v>
      </c>
      <c r="H290" s="310">
        <v>0</v>
      </c>
      <c r="I290" s="310">
        <v>0</v>
      </c>
      <c r="J290" s="310">
        <v>0</v>
      </c>
      <c r="K290" s="310">
        <v>0</v>
      </c>
      <c r="L290" s="310">
        <v>0</v>
      </c>
      <c r="M290" s="310">
        <v>0</v>
      </c>
      <c r="N290" s="310">
        <v>0</v>
      </c>
      <c r="O290" s="359">
        <v>0</v>
      </c>
    </row>
    <row r="291" spans="1:15" ht="12.75" x14ac:dyDescent="0.2">
      <c r="A291" s="317">
        <v>2</v>
      </c>
      <c r="B291" s="312">
        <v>3</v>
      </c>
      <c r="C291" s="312">
        <v>6</v>
      </c>
      <c r="D291" s="312">
        <v>4</v>
      </c>
      <c r="E291" s="312" t="s">
        <v>305</v>
      </c>
      <c r="F291" s="309" t="s">
        <v>222</v>
      </c>
      <c r="G291" s="310">
        <v>0</v>
      </c>
      <c r="H291" s="310">
        <v>0</v>
      </c>
      <c r="I291" s="310">
        <v>0</v>
      </c>
      <c r="J291" s="310">
        <v>0</v>
      </c>
      <c r="K291" s="310">
        <v>0</v>
      </c>
      <c r="L291" s="310">
        <v>0</v>
      </c>
      <c r="M291" s="310">
        <v>0</v>
      </c>
      <c r="N291" s="310">
        <v>0</v>
      </c>
      <c r="O291" s="359">
        <v>0</v>
      </c>
    </row>
    <row r="292" spans="1:15" ht="12.75" x14ac:dyDescent="0.2">
      <c r="A292" s="317">
        <v>2</v>
      </c>
      <c r="B292" s="312">
        <v>3</v>
      </c>
      <c r="C292" s="312">
        <v>6</v>
      </c>
      <c r="D292" s="312">
        <v>4</v>
      </c>
      <c r="E292" s="312" t="s">
        <v>306</v>
      </c>
      <c r="F292" s="309" t="s">
        <v>223</v>
      </c>
      <c r="G292" s="310">
        <v>0</v>
      </c>
      <c r="H292" s="310">
        <v>0</v>
      </c>
      <c r="I292" s="310">
        <v>0</v>
      </c>
      <c r="J292" s="310">
        <v>0</v>
      </c>
      <c r="K292" s="310">
        <v>0</v>
      </c>
      <c r="L292" s="310">
        <v>0</v>
      </c>
      <c r="M292" s="310">
        <v>0</v>
      </c>
      <c r="N292" s="310">
        <v>0</v>
      </c>
      <c r="O292" s="359">
        <v>0</v>
      </c>
    </row>
    <row r="293" spans="1:15" ht="12.75" x14ac:dyDescent="0.2">
      <c r="A293" s="317">
        <v>2</v>
      </c>
      <c r="B293" s="312">
        <v>3</v>
      </c>
      <c r="C293" s="312">
        <v>6</v>
      </c>
      <c r="D293" s="312">
        <v>4</v>
      </c>
      <c r="E293" s="312" t="s">
        <v>307</v>
      </c>
      <c r="F293" s="309" t="s">
        <v>224</v>
      </c>
      <c r="G293" s="310">
        <v>0</v>
      </c>
      <c r="H293" s="310">
        <v>0</v>
      </c>
      <c r="I293" s="310">
        <v>0</v>
      </c>
      <c r="J293" s="310">
        <v>0</v>
      </c>
      <c r="K293" s="310">
        <v>0</v>
      </c>
      <c r="L293" s="310">
        <v>0</v>
      </c>
      <c r="M293" s="310">
        <v>0</v>
      </c>
      <c r="N293" s="310">
        <v>0</v>
      </c>
      <c r="O293" s="359">
        <v>0</v>
      </c>
    </row>
    <row r="294" spans="1:15" ht="12.75" x14ac:dyDescent="0.2">
      <c r="A294" s="317">
        <v>2</v>
      </c>
      <c r="B294" s="312">
        <v>3</v>
      </c>
      <c r="C294" s="312">
        <v>6</v>
      </c>
      <c r="D294" s="312">
        <v>4</v>
      </c>
      <c r="E294" s="312" t="s">
        <v>308</v>
      </c>
      <c r="F294" s="309" t="s">
        <v>225</v>
      </c>
      <c r="G294" s="310">
        <v>0</v>
      </c>
      <c r="H294" s="310">
        <v>0</v>
      </c>
      <c r="I294" s="310">
        <v>0</v>
      </c>
      <c r="J294" s="310">
        <v>0</v>
      </c>
      <c r="K294" s="310">
        <v>0</v>
      </c>
      <c r="L294" s="310">
        <v>0</v>
      </c>
      <c r="M294" s="310">
        <v>0</v>
      </c>
      <c r="N294" s="310">
        <v>0</v>
      </c>
      <c r="O294" s="359">
        <v>0</v>
      </c>
    </row>
    <row r="295" spans="1:15" ht="12.75" x14ac:dyDescent="0.2">
      <c r="A295" s="319">
        <v>2</v>
      </c>
      <c r="B295" s="320">
        <v>3</v>
      </c>
      <c r="C295" s="320">
        <v>6</v>
      </c>
      <c r="D295" s="320">
        <v>4</v>
      </c>
      <c r="E295" s="320" t="s">
        <v>312</v>
      </c>
      <c r="F295" s="316" t="s">
        <v>226</v>
      </c>
      <c r="G295" s="321">
        <v>0</v>
      </c>
      <c r="H295" s="321">
        <v>0</v>
      </c>
      <c r="I295" s="321">
        <v>0</v>
      </c>
      <c r="J295" s="321">
        <v>0</v>
      </c>
      <c r="K295" s="321">
        <v>0</v>
      </c>
      <c r="L295" s="321">
        <v>0</v>
      </c>
      <c r="M295" s="321">
        <v>0</v>
      </c>
      <c r="N295" s="321">
        <v>0</v>
      </c>
      <c r="O295" s="370">
        <v>0</v>
      </c>
    </row>
    <row r="296" spans="1:15" ht="12.75" x14ac:dyDescent="0.2">
      <c r="A296" s="317">
        <v>2</v>
      </c>
      <c r="B296" s="312">
        <v>3</v>
      </c>
      <c r="C296" s="312">
        <v>6</v>
      </c>
      <c r="D296" s="312">
        <v>4</v>
      </c>
      <c r="E296" s="312" t="s">
        <v>350</v>
      </c>
      <c r="F296" s="309" t="s">
        <v>227</v>
      </c>
      <c r="G296" s="310">
        <v>0</v>
      </c>
      <c r="H296" s="310">
        <v>0</v>
      </c>
      <c r="I296" s="310">
        <v>0</v>
      </c>
      <c r="J296" s="310">
        <v>0</v>
      </c>
      <c r="K296" s="310">
        <v>0</v>
      </c>
      <c r="L296" s="310">
        <v>0</v>
      </c>
      <c r="M296" s="310">
        <v>0</v>
      </c>
      <c r="N296" s="310">
        <v>0</v>
      </c>
      <c r="O296" s="359">
        <v>0</v>
      </c>
    </row>
    <row r="297" spans="1:15" ht="12.75" x14ac:dyDescent="0.2">
      <c r="A297" s="339">
        <v>2</v>
      </c>
      <c r="B297" s="337">
        <v>3</v>
      </c>
      <c r="C297" s="337">
        <v>6</v>
      </c>
      <c r="D297" s="337">
        <v>4</v>
      </c>
      <c r="E297" s="337" t="s">
        <v>352</v>
      </c>
      <c r="F297" s="340" t="s">
        <v>228</v>
      </c>
      <c r="G297" s="404">
        <v>0</v>
      </c>
      <c r="H297" s="404">
        <v>0</v>
      </c>
      <c r="I297" s="404">
        <v>0</v>
      </c>
      <c r="J297" s="404">
        <v>0</v>
      </c>
      <c r="K297" s="404">
        <v>0</v>
      </c>
      <c r="L297" s="404">
        <v>0</v>
      </c>
      <c r="M297" s="404">
        <v>0</v>
      </c>
      <c r="N297" s="404">
        <v>0</v>
      </c>
      <c r="O297" s="368">
        <v>0</v>
      </c>
    </row>
    <row r="298" spans="1:15" ht="12.75" x14ac:dyDescent="0.2">
      <c r="A298" s="319">
        <v>2</v>
      </c>
      <c r="B298" s="320">
        <v>3</v>
      </c>
      <c r="C298" s="320">
        <v>6</v>
      </c>
      <c r="D298" s="320">
        <v>9</v>
      </c>
      <c r="E298" s="320"/>
      <c r="F298" s="316" t="s">
        <v>229</v>
      </c>
      <c r="G298" s="321">
        <v>0</v>
      </c>
      <c r="H298" s="321">
        <v>0</v>
      </c>
      <c r="I298" s="321">
        <v>0</v>
      </c>
      <c r="J298" s="321">
        <v>0</v>
      </c>
      <c r="K298" s="321">
        <v>0</v>
      </c>
      <c r="L298" s="321">
        <v>0</v>
      </c>
      <c r="M298" s="321">
        <v>0</v>
      </c>
      <c r="N298" s="321">
        <v>0</v>
      </c>
      <c r="O298" s="370">
        <v>0</v>
      </c>
    </row>
    <row r="299" spans="1:15" ht="12.75" x14ac:dyDescent="0.2">
      <c r="A299" s="317">
        <v>2</v>
      </c>
      <c r="B299" s="312">
        <v>3</v>
      </c>
      <c r="C299" s="312">
        <v>6</v>
      </c>
      <c r="D299" s="312">
        <v>9</v>
      </c>
      <c r="E299" s="312" t="s">
        <v>305</v>
      </c>
      <c r="F299" s="309" t="s">
        <v>229</v>
      </c>
      <c r="G299" s="310">
        <v>0</v>
      </c>
      <c r="H299" s="310">
        <v>0</v>
      </c>
      <c r="I299" s="310">
        <v>0</v>
      </c>
      <c r="J299" s="310">
        <v>0</v>
      </c>
      <c r="K299" s="310">
        <v>0</v>
      </c>
      <c r="L299" s="310">
        <v>0</v>
      </c>
      <c r="M299" s="310">
        <v>0</v>
      </c>
      <c r="N299" s="310">
        <v>0</v>
      </c>
      <c r="O299" s="359">
        <v>0</v>
      </c>
    </row>
    <row r="300" spans="1:15" ht="12.75" x14ac:dyDescent="0.2">
      <c r="A300" s="317">
        <v>2</v>
      </c>
      <c r="B300" s="312">
        <v>3</v>
      </c>
      <c r="C300" s="312">
        <v>7</v>
      </c>
      <c r="D300" s="312"/>
      <c r="E300" s="312"/>
      <c r="F300" s="309" t="s">
        <v>382</v>
      </c>
      <c r="G300" s="310">
        <v>1496173.4178899999</v>
      </c>
      <c r="H300" s="310">
        <v>1415711.2050099999</v>
      </c>
      <c r="I300" s="310">
        <v>4140747.6655850001</v>
      </c>
      <c r="J300" s="310">
        <v>1042501.93976</v>
      </c>
      <c r="K300" s="310">
        <v>498407.88402</v>
      </c>
      <c r="L300" s="310">
        <v>0</v>
      </c>
      <c r="M300" s="310">
        <v>3582942.8877349999</v>
      </c>
      <c r="N300" s="310">
        <v>12176485</v>
      </c>
      <c r="O300" s="359">
        <v>1.672313679948759</v>
      </c>
    </row>
    <row r="301" spans="1:15" ht="12.75" x14ac:dyDescent="0.2">
      <c r="A301" s="317">
        <v>2</v>
      </c>
      <c r="B301" s="312">
        <v>3</v>
      </c>
      <c r="C301" s="312">
        <v>7</v>
      </c>
      <c r="D301" s="312">
        <v>1</v>
      </c>
      <c r="E301" s="312"/>
      <c r="F301" s="309" t="s">
        <v>230</v>
      </c>
      <c r="G301" s="310">
        <v>1117856.782164</v>
      </c>
      <c r="H301" s="310">
        <v>1057739.9338759999</v>
      </c>
      <c r="I301" s="310">
        <v>3093734.1927459999</v>
      </c>
      <c r="J301" s="310">
        <v>778898.922976</v>
      </c>
      <c r="K301" s="310">
        <v>372382.39015200001</v>
      </c>
      <c r="L301" s="310">
        <v>0</v>
      </c>
      <c r="M301" s="310">
        <v>2676973.7780859997</v>
      </c>
      <c r="N301" s="310">
        <v>9097586</v>
      </c>
      <c r="O301" s="359">
        <v>1.2494588974002194</v>
      </c>
    </row>
    <row r="302" spans="1:15" ht="12.75" x14ac:dyDescent="0.2">
      <c r="A302" s="372">
        <v>2</v>
      </c>
      <c r="B302" s="361">
        <v>3</v>
      </c>
      <c r="C302" s="361">
        <v>7</v>
      </c>
      <c r="D302" s="361">
        <v>1</v>
      </c>
      <c r="E302" s="361" t="s">
        <v>305</v>
      </c>
      <c r="F302" s="374" t="s">
        <v>231</v>
      </c>
      <c r="G302" s="310">
        <v>138599.90601599999</v>
      </c>
      <c r="H302" s="310">
        <v>131146.187744</v>
      </c>
      <c r="I302" s="310">
        <v>383583.36702399998</v>
      </c>
      <c r="J302" s="310">
        <v>96573.478143999993</v>
      </c>
      <c r="K302" s="310">
        <v>46170.641088000004</v>
      </c>
      <c r="L302" s="310">
        <v>0</v>
      </c>
      <c r="M302" s="310">
        <v>331910.41998399998</v>
      </c>
      <c r="N302" s="364">
        <v>1127984</v>
      </c>
      <c r="O302" s="365">
        <v>0.15491688068956855</v>
      </c>
    </row>
    <row r="303" spans="1:15" ht="12.75" x14ac:dyDescent="0.2">
      <c r="A303" s="317">
        <v>2</v>
      </c>
      <c r="B303" s="312">
        <v>3</v>
      </c>
      <c r="C303" s="312">
        <v>7</v>
      </c>
      <c r="D303" s="312">
        <v>1</v>
      </c>
      <c r="E303" s="312" t="s">
        <v>306</v>
      </c>
      <c r="F303" s="309" t="s">
        <v>232</v>
      </c>
      <c r="G303" s="310">
        <v>711284.16427199997</v>
      </c>
      <c r="H303" s="310">
        <v>673032.249648</v>
      </c>
      <c r="I303" s="310">
        <v>1968520.6324080001</v>
      </c>
      <c r="J303" s="310">
        <v>495607.73644800001</v>
      </c>
      <c r="K303" s="310">
        <v>236944.21449600003</v>
      </c>
      <c r="L303" s="310">
        <v>0</v>
      </c>
      <c r="M303" s="310">
        <v>1703339.0027279998</v>
      </c>
      <c r="N303" s="310">
        <v>5788728</v>
      </c>
      <c r="O303" s="359">
        <v>0.79502163587459107</v>
      </c>
    </row>
    <row r="304" spans="1:15" ht="12.75" x14ac:dyDescent="0.2">
      <c r="A304" s="317">
        <v>2</v>
      </c>
      <c r="B304" s="312">
        <v>3</v>
      </c>
      <c r="C304" s="312">
        <v>7</v>
      </c>
      <c r="D304" s="312">
        <v>1</v>
      </c>
      <c r="E304" s="312" t="s">
        <v>307</v>
      </c>
      <c r="F304" s="309" t="s">
        <v>233</v>
      </c>
      <c r="G304" s="310">
        <v>0</v>
      </c>
      <c r="H304" s="310">
        <v>0</v>
      </c>
      <c r="I304" s="310">
        <v>0</v>
      </c>
      <c r="J304" s="310">
        <v>0</v>
      </c>
      <c r="K304" s="310">
        <v>0</v>
      </c>
      <c r="L304" s="310">
        <v>0</v>
      </c>
      <c r="M304" s="310">
        <v>0</v>
      </c>
      <c r="N304" s="310">
        <v>0</v>
      </c>
      <c r="O304" s="359">
        <v>0</v>
      </c>
    </row>
    <row r="305" spans="1:15" ht="12.75" x14ac:dyDescent="0.2">
      <c r="A305" s="317">
        <v>2</v>
      </c>
      <c r="B305" s="312">
        <v>3</v>
      </c>
      <c r="C305" s="312">
        <v>7</v>
      </c>
      <c r="D305" s="312">
        <v>1</v>
      </c>
      <c r="E305" s="312" t="s">
        <v>308</v>
      </c>
      <c r="F305" s="309" t="s">
        <v>234</v>
      </c>
      <c r="G305" s="310">
        <v>265407.83999999997</v>
      </c>
      <c r="H305" s="310">
        <v>251134.56</v>
      </c>
      <c r="I305" s="310">
        <v>734531.76</v>
      </c>
      <c r="J305" s="310">
        <v>184930.56</v>
      </c>
      <c r="K305" s="310">
        <v>88413.12000000001</v>
      </c>
      <c r="L305" s="310">
        <v>0</v>
      </c>
      <c r="M305" s="310">
        <v>635582.15999999992</v>
      </c>
      <c r="N305" s="310">
        <v>2160000</v>
      </c>
      <c r="O305" s="359">
        <v>0.29665355385312919</v>
      </c>
    </row>
    <row r="306" spans="1:15" ht="12.75" x14ac:dyDescent="0.2">
      <c r="A306" s="319">
        <v>2</v>
      </c>
      <c r="B306" s="320">
        <v>3</v>
      </c>
      <c r="C306" s="320">
        <v>7</v>
      </c>
      <c r="D306" s="320">
        <v>1</v>
      </c>
      <c r="E306" s="320" t="s">
        <v>312</v>
      </c>
      <c r="F306" s="316" t="s">
        <v>235</v>
      </c>
      <c r="G306" s="321">
        <v>0</v>
      </c>
      <c r="H306" s="321">
        <v>0</v>
      </c>
      <c r="I306" s="321">
        <v>0</v>
      </c>
      <c r="J306" s="321">
        <v>0</v>
      </c>
      <c r="K306" s="321">
        <v>0</v>
      </c>
      <c r="L306" s="321">
        <v>0</v>
      </c>
      <c r="M306" s="321">
        <v>0</v>
      </c>
      <c r="N306" s="321">
        <v>0</v>
      </c>
      <c r="O306" s="370">
        <v>0</v>
      </c>
    </row>
    <row r="307" spans="1:15" ht="12.75" x14ac:dyDescent="0.2">
      <c r="A307" s="311">
        <v>2</v>
      </c>
      <c r="B307" s="312">
        <v>3</v>
      </c>
      <c r="C307" s="312">
        <v>7</v>
      </c>
      <c r="D307" s="312">
        <v>1</v>
      </c>
      <c r="E307" s="312" t="s">
        <v>350</v>
      </c>
      <c r="F307" s="309" t="s">
        <v>236</v>
      </c>
      <c r="G307" s="310">
        <v>2564.8718760000002</v>
      </c>
      <c r="H307" s="310">
        <v>2426.9364839999998</v>
      </c>
      <c r="I307" s="310">
        <v>7098.4333139999999</v>
      </c>
      <c r="J307" s="310">
        <v>1787.1483839999999</v>
      </c>
      <c r="K307" s="310">
        <v>854.41456800000003</v>
      </c>
      <c r="L307" s="310">
        <v>0</v>
      </c>
      <c r="M307" s="310">
        <v>6142.1953739999999</v>
      </c>
      <c r="N307" s="310">
        <v>20874</v>
      </c>
      <c r="O307" s="359">
        <v>2.8668269829306568E-3</v>
      </c>
    </row>
    <row r="308" spans="1:15" ht="12.75" x14ac:dyDescent="0.2">
      <c r="A308" s="311">
        <v>2</v>
      </c>
      <c r="B308" s="312">
        <v>3</v>
      </c>
      <c r="C308" s="312">
        <v>7</v>
      </c>
      <c r="D308" s="312">
        <v>1</v>
      </c>
      <c r="E308" s="312" t="s">
        <v>352</v>
      </c>
      <c r="F308" s="309" t="s">
        <v>383</v>
      </c>
      <c r="G308" s="310">
        <v>0</v>
      </c>
      <c r="H308" s="310">
        <v>0</v>
      </c>
      <c r="I308" s="310">
        <v>0</v>
      </c>
      <c r="J308" s="310">
        <v>0</v>
      </c>
      <c r="K308" s="310">
        <v>0</v>
      </c>
      <c r="L308" s="310">
        <v>0</v>
      </c>
      <c r="M308" s="310">
        <v>0</v>
      </c>
      <c r="N308" s="310">
        <v>0</v>
      </c>
      <c r="O308" s="359">
        <v>0</v>
      </c>
    </row>
    <row r="309" spans="1:15" ht="12.75" x14ac:dyDescent="0.2">
      <c r="A309" s="311">
        <v>2</v>
      </c>
      <c r="B309" s="312">
        <v>3</v>
      </c>
      <c r="C309" s="312">
        <v>7</v>
      </c>
      <c r="D309" s="312">
        <v>2</v>
      </c>
      <c r="E309" s="312"/>
      <c r="F309" s="309" t="s">
        <v>237</v>
      </c>
      <c r="G309" s="310">
        <v>378316.63572600001</v>
      </c>
      <c r="H309" s="310">
        <v>357971.27113400004</v>
      </c>
      <c r="I309" s="310">
        <v>1047013.4728390001</v>
      </c>
      <c r="J309" s="310">
        <v>263603.01678399998</v>
      </c>
      <c r="K309" s="310">
        <v>126025.49386800002</v>
      </c>
      <c r="L309" s="310">
        <v>0</v>
      </c>
      <c r="M309" s="310">
        <v>905969.10964899999</v>
      </c>
      <c r="N309" s="310">
        <v>3078899</v>
      </c>
      <c r="O309" s="359">
        <v>0.42285478254853959</v>
      </c>
    </row>
    <row r="310" spans="1:15" ht="12.75" x14ac:dyDescent="0.2">
      <c r="A310" s="311">
        <v>2</v>
      </c>
      <c r="B310" s="312">
        <v>3</v>
      </c>
      <c r="C310" s="312">
        <v>7</v>
      </c>
      <c r="D310" s="312">
        <v>2</v>
      </c>
      <c r="E310" s="312" t="s">
        <v>305</v>
      </c>
      <c r="F310" s="309" t="s">
        <v>238</v>
      </c>
      <c r="G310" s="310">
        <v>0</v>
      </c>
      <c r="H310" s="310">
        <v>0</v>
      </c>
      <c r="I310" s="310">
        <v>0</v>
      </c>
      <c r="J310" s="310">
        <v>0</v>
      </c>
      <c r="K310" s="310">
        <v>0</v>
      </c>
      <c r="L310" s="310">
        <v>0</v>
      </c>
      <c r="M310" s="310">
        <v>0</v>
      </c>
      <c r="N310" s="310">
        <v>0</v>
      </c>
      <c r="O310" s="359">
        <v>0</v>
      </c>
    </row>
    <row r="311" spans="1:15" ht="12.75" x14ac:dyDescent="0.2">
      <c r="A311" s="311">
        <v>2</v>
      </c>
      <c r="B311" s="312">
        <v>3</v>
      </c>
      <c r="C311" s="312">
        <v>7</v>
      </c>
      <c r="D311" s="312">
        <v>2</v>
      </c>
      <c r="E311" s="312" t="s">
        <v>306</v>
      </c>
      <c r="F311" s="309" t="s">
        <v>239</v>
      </c>
      <c r="G311" s="310">
        <v>0</v>
      </c>
      <c r="H311" s="310">
        <v>0</v>
      </c>
      <c r="I311" s="310">
        <v>0</v>
      </c>
      <c r="J311" s="310">
        <v>0</v>
      </c>
      <c r="K311" s="310">
        <v>0</v>
      </c>
      <c r="L311" s="310">
        <v>0</v>
      </c>
      <c r="M311" s="310">
        <v>0</v>
      </c>
      <c r="N311" s="310">
        <v>0</v>
      </c>
      <c r="O311" s="359">
        <v>0</v>
      </c>
    </row>
    <row r="312" spans="1:15" ht="12.75" x14ac:dyDescent="0.2">
      <c r="A312" s="325">
        <v>2</v>
      </c>
      <c r="B312" s="325">
        <v>3</v>
      </c>
      <c r="C312" s="325">
        <v>7</v>
      </c>
      <c r="D312" s="325">
        <v>2</v>
      </c>
      <c r="E312" s="325" t="s">
        <v>307</v>
      </c>
      <c r="F312" s="313" t="s">
        <v>240</v>
      </c>
      <c r="G312" s="310">
        <v>0</v>
      </c>
      <c r="H312" s="310">
        <v>0</v>
      </c>
      <c r="I312" s="310">
        <v>0</v>
      </c>
      <c r="J312" s="310">
        <v>0</v>
      </c>
      <c r="K312" s="310">
        <v>0</v>
      </c>
      <c r="L312" s="310">
        <v>0</v>
      </c>
      <c r="M312" s="310">
        <v>0</v>
      </c>
      <c r="N312" s="310">
        <v>0</v>
      </c>
      <c r="O312" s="359">
        <v>0</v>
      </c>
    </row>
    <row r="313" spans="1:15" ht="12.75" x14ac:dyDescent="0.2">
      <c r="A313" s="339">
        <v>2</v>
      </c>
      <c r="B313" s="337">
        <v>3</v>
      </c>
      <c r="C313" s="337">
        <v>7</v>
      </c>
      <c r="D313" s="337">
        <v>2</v>
      </c>
      <c r="E313" s="337" t="s">
        <v>308</v>
      </c>
      <c r="F313" s="340" t="s">
        <v>241</v>
      </c>
      <c r="G313" s="404">
        <v>209801.2113</v>
      </c>
      <c r="H313" s="404">
        <v>198518.3817</v>
      </c>
      <c r="I313" s="404">
        <v>580637.15445000003</v>
      </c>
      <c r="J313" s="404">
        <v>146185.0392</v>
      </c>
      <c r="K313" s="404">
        <v>69889.343400000012</v>
      </c>
      <c r="L313" s="404">
        <v>0</v>
      </c>
      <c r="M313" s="404">
        <v>502418.86994999996</v>
      </c>
      <c r="N313" s="404">
        <v>1707450.0000000002</v>
      </c>
      <c r="O313" s="368">
        <v>0.23450051413265066</v>
      </c>
    </row>
    <row r="314" spans="1:15" ht="12.75" x14ac:dyDescent="0.2">
      <c r="A314" s="328">
        <v>2</v>
      </c>
      <c r="B314" s="328">
        <v>3</v>
      </c>
      <c r="C314" s="328">
        <v>7</v>
      </c>
      <c r="D314" s="328">
        <v>2</v>
      </c>
      <c r="E314" s="328" t="s">
        <v>312</v>
      </c>
      <c r="F314" s="308" t="s">
        <v>242</v>
      </c>
      <c r="G314" s="321">
        <v>8744.3282099999997</v>
      </c>
      <c r="H314" s="321">
        <v>8274.0698899999988</v>
      </c>
      <c r="I314" s="321">
        <v>24200.441064999999</v>
      </c>
      <c r="J314" s="321">
        <v>6092.8626400000003</v>
      </c>
      <c r="K314" s="321">
        <v>2912.92578</v>
      </c>
      <c r="L314" s="321">
        <v>0</v>
      </c>
      <c r="M314" s="321">
        <v>20940.372414999998</v>
      </c>
      <c r="N314" s="321">
        <v>71165</v>
      </c>
      <c r="O314" s="369">
        <v>9.7737732222027487E-3</v>
      </c>
    </row>
    <row r="315" spans="1:15" ht="12.75" x14ac:dyDescent="0.2">
      <c r="A315" s="325">
        <v>2</v>
      </c>
      <c r="B315" s="325">
        <v>3</v>
      </c>
      <c r="C315" s="325">
        <v>7</v>
      </c>
      <c r="D315" s="325">
        <v>2</v>
      </c>
      <c r="E315" s="325" t="s">
        <v>350</v>
      </c>
      <c r="F315" s="313" t="s">
        <v>384</v>
      </c>
      <c r="G315" s="310">
        <v>159771.09621600001</v>
      </c>
      <c r="H315" s="310">
        <v>151178.819544</v>
      </c>
      <c r="I315" s="310">
        <v>442175.877324</v>
      </c>
      <c r="J315" s="310">
        <v>111325.114944</v>
      </c>
      <c r="K315" s="310">
        <v>53223.224688000002</v>
      </c>
      <c r="L315" s="310">
        <v>0</v>
      </c>
      <c r="M315" s="310">
        <v>382609.86728399998</v>
      </c>
      <c r="N315" s="310">
        <v>1300284</v>
      </c>
      <c r="O315" s="359">
        <v>0.17858049519368621</v>
      </c>
    </row>
    <row r="316" spans="1:15" ht="12.75" x14ac:dyDescent="0.2">
      <c r="A316" s="328">
        <v>2</v>
      </c>
      <c r="B316" s="328">
        <v>3</v>
      </c>
      <c r="C316" s="328">
        <v>8</v>
      </c>
      <c r="D316" s="328"/>
      <c r="E316" s="328"/>
      <c r="F316" s="308" t="s">
        <v>385</v>
      </c>
      <c r="G316" s="321">
        <v>0</v>
      </c>
      <c r="H316" s="321">
        <v>0</v>
      </c>
      <c r="I316" s="321">
        <v>0</v>
      </c>
      <c r="J316" s="321">
        <v>0</v>
      </c>
      <c r="K316" s="321">
        <v>0</v>
      </c>
      <c r="L316" s="321">
        <v>0</v>
      </c>
      <c r="M316" s="321">
        <v>0</v>
      </c>
      <c r="N316" s="321">
        <v>0</v>
      </c>
      <c r="O316" s="369">
        <v>0</v>
      </c>
    </row>
    <row r="317" spans="1:15" ht="12.75" x14ac:dyDescent="0.2">
      <c r="A317" s="325">
        <v>2</v>
      </c>
      <c r="B317" s="325">
        <v>3</v>
      </c>
      <c r="C317" s="325">
        <v>8</v>
      </c>
      <c r="D317" s="325">
        <v>1</v>
      </c>
      <c r="E317" s="325"/>
      <c r="F317" s="313" t="s">
        <v>386</v>
      </c>
      <c r="G317" s="310">
        <v>0</v>
      </c>
      <c r="H317" s="310">
        <v>0</v>
      </c>
      <c r="I317" s="310">
        <v>0</v>
      </c>
      <c r="J317" s="310">
        <v>0</v>
      </c>
      <c r="K317" s="310">
        <v>0</v>
      </c>
      <c r="L317" s="310">
        <v>0</v>
      </c>
      <c r="M317" s="310">
        <v>0</v>
      </c>
      <c r="N317" s="310">
        <v>0</v>
      </c>
      <c r="O317" s="359">
        <v>0</v>
      </c>
    </row>
    <row r="318" spans="1:15" ht="12.75" x14ac:dyDescent="0.2">
      <c r="A318" s="339">
        <v>2</v>
      </c>
      <c r="B318" s="337">
        <v>3</v>
      </c>
      <c r="C318" s="337">
        <v>8</v>
      </c>
      <c r="D318" s="337">
        <v>1</v>
      </c>
      <c r="E318" s="337" t="s">
        <v>305</v>
      </c>
      <c r="F318" s="340" t="s">
        <v>386</v>
      </c>
      <c r="G318" s="404">
        <v>0</v>
      </c>
      <c r="H318" s="404">
        <v>0</v>
      </c>
      <c r="I318" s="404">
        <v>0</v>
      </c>
      <c r="J318" s="404">
        <v>0</v>
      </c>
      <c r="K318" s="404">
        <v>0</v>
      </c>
      <c r="L318" s="404">
        <v>0</v>
      </c>
      <c r="M318" s="404">
        <v>0</v>
      </c>
      <c r="N318" s="404">
        <v>0</v>
      </c>
      <c r="O318" s="368">
        <v>0</v>
      </c>
    </row>
    <row r="319" spans="1:15" ht="12.75" x14ac:dyDescent="0.2">
      <c r="A319" s="319">
        <v>2</v>
      </c>
      <c r="B319" s="320">
        <v>3</v>
      </c>
      <c r="C319" s="320">
        <v>8</v>
      </c>
      <c r="D319" s="320">
        <v>2</v>
      </c>
      <c r="E319" s="320"/>
      <c r="F319" s="316" t="s">
        <v>387</v>
      </c>
      <c r="G319" s="321">
        <v>0</v>
      </c>
      <c r="H319" s="321">
        <v>0</v>
      </c>
      <c r="I319" s="321">
        <v>0</v>
      </c>
      <c r="J319" s="321">
        <v>0</v>
      </c>
      <c r="K319" s="321">
        <v>0</v>
      </c>
      <c r="L319" s="321">
        <v>0</v>
      </c>
      <c r="M319" s="321">
        <v>0</v>
      </c>
      <c r="N319" s="321">
        <v>0</v>
      </c>
      <c r="O319" s="370">
        <v>0</v>
      </c>
    </row>
    <row r="320" spans="1:15" ht="12.75" x14ac:dyDescent="0.2">
      <c r="A320" s="317">
        <v>2</v>
      </c>
      <c r="B320" s="312">
        <v>3</v>
      </c>
      <c r="C320" s="312">
        <v>8</v>
      </c>
      <c r="D320" s="312">
        <v>2</v>
      </c>
      <c r="E320" s="312" t="s">
        <v>305</v>
      </c>
      <c r="F320" s="309" t="s">
        <v>387</v>
      </c>
      <c r="G320" s="310">
        <v>0</v>
      </c>
      <c r="H320" s="310">
        <v>0</v>
      </c>
      <c r="I320" s="310">
        <v>0</v>
      </c>
      <c r="J320" s="310">
        <v>0</v>
      </c>
      <c r="K320" s="310">
        <v>0</v>
      </c>
      <c r="L320" s="310">
        <v>0</v>
      </c>
      <c r="M320" s="310">
        <v>0</v>
      </c>
      <c r="N320" s="310">
        <v>0</v>
      </c>
      <c r="O320" s="359">
        <v>0</v>
      </c>
    </row>
    <row r="321" spans="1:15" ht="12.75" x14ac:dyDescent="0.2">
      <c r="A321" s="319">
        <v>2</v>
      </c>
      <c r="B321" s="320">
        <v>3</v>
      </c>
      <c r="C321" s="320">
        <v>9</v>
      </c>
      <c r="D321" s="320"/>
      <c r="E321" s="320"/>
      <c r="F321" s="316" t="s">
        <v>36</v>
      </c>
      <c r="G321" s="321">
        <v>9302403.6097739991</v>
      </c>
      <c r="H321" s="321">
        <v>8802132.7383660004</v>
      </c>
      <c r="I321" s="321">
        <v>25744947.457910996</v>
      </c>
      <c r="J321" s="321">
        <v>6481717.7552159987</v>
      </c>
      <c r="K321" s="321">
        <v>3098832.8251320007</v>
      </c>
      <c r="L321" s="321">
        <v>0</v>
      </c>
      <c r="M321" s="321">
        <v>22276816.613600999</v>
      </c>
      <c r="N321" s="321">
        <v>75706851</v>
      </c>
      <c r="O321" s="370">
        <v>10.397549259342279</v>
      </c>
    </row>
    <row r="322" spans="1:15" ht="12.75" x14ac:dyDescent="0.2">
      <c r="A322" s="317">
        <v>2</v>
      </c>
      <c r="B322" s="312">
        <v>3</v>
      </c>
      <c r="C322" s="312">
        <v>9</v>
      </c>
      <c r="D322" s="312">
        <v>1</v>
      </c>
      <c r="E322" s="312"/>
      <c r="F322" s="309" t="s">
        <v>243</v>
      </c>
      <c r="G322" s="310">
        <v>623950.48577999999</v>
      </c>
      <c r="H322" s="310">
        <v>590395.26001999993</v>
      </c>
      <c r="I322" s="310">
        <v>1726819.55617</v>
      </c>
      <c r="J322" s="310">
        <v>434755.47951999999</v>
      </c>
      <c r="K322" s="310">
        <v>207851.46804000001</v>
      </c>
      <c r="L322" s="310">
        <v>0</v>
      </c>
      <c r="M322" s="310">
        <v>1494197.7504699999</v>
      </c>
      <c r="N322" s="310">
        <v>5077970</v>
      </c>
      <c r="O322" s="359">
        <v>0.69740641058313635</v>
      </c>
    </row>
    <row r="323" spans="1:15" ht="12.75" x14ac:dyDescent="0.2">
      <c r="A323" s="319">
        <v>2</v>
      </c>
      <c r="B323" s="320">
        <v>3</v>
      </c>
      <c r="C323" s="320">
        <v>9</v>
      </c>
      <c r="D323" s="320">
        <v>1</v>
      </c>
      <c r="E323" s="320" t="s">
        <v>305</v>
      </c>
      <c r="F323" s="316" t="s">
        <v>243</v>
      </c>
      <c r="G323" s="321">
        <v>623950.48577999999</v>
      </c>
      <c r="H323" s="321">
        <v>590395.26001999993</v>
      </c>
      <c r="I323" s="321">
        <v>1726819.55617</v>
      </c>
      <c r="J323" s="321">
        <v>434755.47951999999</v>
      </c>
      <c r="K323" s="321">
        <v>207851.46804000001</v>
      </c>
      <c r="L323" s="321">
        <v>0</v>
      </c>
      <c r="M323" s="321">
        <v>1494197.7504699999</v>
      </c>
      <c r="N323" s="321">
        <v>5077970</v>
      </c>
      <c r="O323" s="370">
        <v>0.69740641058313635</v>
      </c>
    </row>
    <row r="324" spans="1:15" ht="12.75" x14ac:dyDescent="0.2">
      <c r="A324" s="317">
        <v>2</v>
      </c>
      <c r="B324" s="312">
        <v>3</v>
      </c>
      <c r="C324" s="312">
        <v>9</v>
      </c>
      <c r="D324" s="312">
        <v>2</v>
      </c>
      <c r="E324" s="312"/>
      <c r="F324" s="309" t="s">
        <v>244</v>
      </c>
      <c r="G324" s="310">
        <v>683038.13489999995</v>
      </c>
      <c r="H324" s="310">
        <v>646305.25410000002</v>
      </c>
      <c r="I324" s="310">
        <v>1890348.0898500001</v>
      </c>
      <c r="J324" s="310">
        <v>475926.50159999996</v>
      </c>
      <c r="K324" s="310">
        <v>227534.84820000001</v>
      </c>
      <c r="L324" s="310">
        <v>0</v>
      </c>
      <c r="M324" s="310">
        <v>1635697.17135</v>
      </c>
      <c r="N324" s="310">
        <v>5558850</v>
      </c>
      <c r="O324" s="359">
        <v>0.76345028140577187</v>
      </c>
    </row>
    <row r="325" spans="1:15" ht="12.75" x14ac:dyDescent="0.2">
      <c r="A325" s="319">
        <v>2</v>
      </c>
      <c r="B325" s="320">
        <v>3</v>
      </c>
      <c r="C325" s="320">
        <v>9</v>
      </c>
      <c r="D325" s="320">
        <v>2</v>
      </c>
      <c r="E325" s="320" t="s">
        <v>305</v>
      </c>
      <c r="F325" s="316" t="s">
        <v>244</v>
      </c>
      <c r="G325" s="321">
        <v>683038.13489999995</v>
      </c>
      <c r="H325" s="321">
        <v>646305.25410000002</v>
      </c>
      <c r="I325" s="321">
        <v>1890348.0898500001</v>
      </c>
      <c r="J325" s="321">
        <v>475926.50159999996</v>
      </c>
      <c r="K325" s="321">
        <v>227534.84820000001</v>
      </c>
      <c r="L325" s="321">
        <v>0</v>
      </c>
      <c r="M325" s="321">
        <v>1635697.17135</v>
      </c>
      <c r="N325" s="321">
        <v>5558850</v>
      </c>
      <c r="O325" s="370">
        <v>0.76345028140577187</v>
      </c>
    </row>
    <row r="326" spans="1:15" ht="12.75" x14ac:dyDescent="0.2">
      <c r="A326" s="317">
        <v>2</v>
      </c>
      <c r="B326" s="312">
        <v>3</v>
      </c>
      <c r="C326" s="312">
        <v>9</v>
      </c>
      <c r="D326" s="312">
        <v>3</v>
      </c>
      <c r="E326" s="312"/>
      <c r="F326" s="309" t="s">
        <v>388</v>
      </c>
      <c r="G326" s="310">
        <v>7723356.2252219999</v>
      </c>
      <c r="H326" s="310">
        <v>7308004.4181979997</v>
      </c>
      <c r="I326" s="310">
        <v>21374841.230083</v>
      </c>
      <c r="J326" s="310">
        <v>5381470.9912479995</v>
      </c>
      <c r="K326" s="310">
        <v>2572817.8215960003</v>
      </c>
      <c r="L326" s="310">
        <v>0</v>
      </c>
      <c r="M326" s="310">
        <v>18495412.313653</v>
      </c>
      <c r="N326" s="310">
        <v>62855902.999999993</v>
      </c>
      <c r="O326" s="359">
        <v>8.6326050951840561</v>
      </c>
    </row>
    <row r="327" spans="1:15" ht="12.75" x14ac:dyDescent="0.2">
      <c r="A327" s="319">
        <v>2</v>
      </c>
      <c r="B327" s="320">
        <v>3</v>
      </c>
      <c r="C327" s="320">
        <v>9</v>
      </c>
      <c r="D327" s="320">
        <v>3</v>
      </c>
      <c r="E327" s="320" t="s">
        <v>305</v>
      </c>
      <c r="F327" s="316" t="s">
        <v>388</v>
      </c>
      <c r="G327" s="321">
        <v>7723356.2252219999</v>
      </c>
      <c r="H327" s="321">
        <v>7308004.4181979997</v>
      </c>
      <c r="I327" s="321">
        <v>21374841.230083</v>
      </c>
      <c r="J327" s="321">
        <v>5381470.9912479995</v>
      </c>
      <c r="K327" s="321">
        <v>2572817.8215960003</v>
      </c>
      <c r="L327" s="321">
        <v>0</v>
      </c>
      <c r="M327" s="321">
        <v>18495412.313653</v>
      </c>
      <c r="N327" s="321">
        <v>62855902.999999993</v>
      </c>
      <c r="O327" s="370">
        <v>8.6326050951840561</v>
      </c>
    </row>
    <row r="328" spans="1:15" ht="12.75" x14ac:dyDescent="0.2">
      <c r="A328" s="317">
        <v>2</v>
      </c>
      <c r="B328" s="312">
        <v>3</v>
      </c>
      <c r="C328" s="312">
        <v>9</v>
      </c>
      <c r="D328" s="312">
        <v>4</v>
      </c>
      <c r="E328" s="312"/>
      <c r="F328" s="309" t="s">
        <v>245</v>
      </c>
      <c r="G328" s="310">
        <v>0</v>
      </c>
      <c r="H328" s="310">
        <v>0</v>
      </c>
      <c r="I328" s="310">
        <v>0</v>
      </c>
      <c r="J328" s="310">
        <v>0</v>
      </c>
      <c r="K328" s="310">
        <v>0</v>
      </c>
      <c r="L328" s="310">
        <v>0</v>
      </c>
      <c r="M328" s="310">
        <v>0</v>
      </c>
      <c r="N328" s="310">
        <v>0</v>
      </c>
      <c r="O328" s="359">
        <v>0</v>
      </c>
    </row>
    <row r="329" spans="1:15" ht="12.75" x14ac:dyDescent="0.2">
      <c r="A329" s="319">
        <v>2</v>
      </c>
      <c r="B329" s="320">
        <v>3</v>
      </c>
      <c r="C329" s="320">
        <v>9</v>
      </c>
      <c r="D329" s="320">
        <v>4</v>
      </c>
      <c r="E329" s="320" t="s">
        <v>305</v>
      </c>
      <c r="F329" s="316" t="s">
        <v>245</v>
      </c>
      <c r="G329" s="321">
        <v>0</v>
      </c>
      <c r="H329" s="321">
        <v>0</v>
      </c>
      <c r="I329" s="321">
        <v>0</v>
      </c>
      <c r="J329" s="321">
        <v>0</v>
      </c>
      <c r="K329" s="321">
        <v>0</v>
      </c>
      <c r="L329" s="321">
        <v>0</v>
      </c>
      <c r="M329" s="321">
        <v>0</v>
      </c>
      <c r="N329" s="321">
        <v>0</v>
      </c>
      <c r="O329" s="370">
        <v>0</v>
      </c>
    </row>
    <row r="330" spans="1:15" ht="12.75" x14ac:dyDescent="0.2">
      <c r="A330" s="317">
        <v>2</v>
      </c>
      <c r="B330" s="312">
        <v>3</v>
      </c>
      <c r="C330" s="312">
        <v>9</v>
      </c>
      <c r="D330" s="312">
        <v>5</v>
      </c>
      <c r="E330" s="312"/>
      <c r="F330" s="309" t="s">
        <v>246</v>
      </c>
      <c r="G330" s="310">
        <v>35462.665139999997</v>
      </c>
      <c r="H330" s="310">
        <v>33555.53026</v>
      </c>
      <c r="I330" s="310">
        <v>98145.005210000003</v>
      </c>
      <c r="J330" s="310">
        <v>24709.633760000001</v>
      </c>
      <c r="K330" s="310">
        <v>11813.384520000001</v>
      </c>
      <c r="L330" s="310">
        <v>0</v>
      </c>
      <c r="M330" s="310">
        <v>84923.781109999996</v>
      </c>
      <c r="N330" s="310">
        <v>288610</v>
      </c>
      <c r="O330" s="359">
        <v>3.963758434145908E-2</v>
      </c>
    </row>
    <row r="331" spans="1:15" ht="12.75" x14ac:dyDescent="0.2">
      <c r="A331" s="319">
        <v>2</v>
      </c>
      <c r="B331" s="320">
        <v>3</v>
      </c>
      <c r="C331" s="320">
        <v>9</v>
      </c>
      <c r="D331" s="320">
        <v>5</v>
      </c>
      <c r="E331" s="320" t="s">
        <v>305</v>
      </c>
      <c r="F331" s="316" t="s">
        <v>246</v>
      </c>
      <c r="G331" s="321">
        <v>35462.665139999997</v>
      </c>
      <c r="H331" s="321">
        <v>33555.53026</v>
      </c>
      <c r="I331" s="321">
        <v>98145.005210000003</v>
      </c>
      <c r="J331" s="321">
        <v>24709.633760000001</v>
      </c>
      <c r="K331" s="321">
        <v>11813.384520000001</v>
      </c>
      <c r="L331" s="321">
        <v>0</v>
      </c>
      <c r="M331" s="321">
        <v>84923.781109999996</v>
      </c>
      <c r="N331" s="321">
        <v>288610</v>
      </c>
      <c r="O331" s="370">
        <v>3.963758434145908E-2</v>
      </c>
    </row>
    <row r="332" spans="1:15" ht="12.75" x14ac:dyDescent="0.2">
      <c r="A332" s="317">
        <v>2</v>
      </c>
      <c r="B332" s="312">
        <v>3</v>
      </c>
      <c r="C332" s="312">
        <v>9</v>
      </c>
      <c r="D332" s="312">
        <v>6</v>
      </c>
      <c r="E332" s="312"/>
      <c r="F332" s="309" t="s">
        <v>247</v>
      </c>
      <c r="G332" s="310">
        <v>149760.92005799999</v>
      </c>
      <c r="H332" s="310">
        <v>141706.97732199999</v>
      </c>
      <c r="I332" s="310">
        <v>414472.12783700001</v>
      </c>
      <c r="J332" s="310">
        <v>104350.23627199999</v>
      </c>
      <c r="K332" s="310">
        <v>49888.617444000003</v>
      </c>
      <c r="L332" s="310">
        <v>0</v>
      </c>
      <c r="M332" s="310">
        <v>358638.12106699997</v>
      </c>
      <c r="N332" s="310">
        <v>1218817</v>
      </c>
      <c r="O332" s="359">
        <v>0.16739184932713394</v>
      </c>
    </row>
    <row r="333" spans="1:15" ht="12.75" x14ac:dyDescent="0.2">
      <c r="A333" s="319">
        <v>2</v>
      </c>
      <c r="B333" s="320">
        <v>3</v>
      </c>
      <c r="C333" s="320">
        <v>9</v>
      </c>
      <c r="D333" s="320">
        <v>6</v>
      </c>
      <c r="E333" s="320" t="s">
        <v>305</v>
      </c>
      <c r="F333" s="316" t="s">
        <v>247</v>
      </c>
      <c r="G333" s="321">
        <v>149760.92005799999</v>
      </c>
      <c r="H333" s="321">
        <v>141706.97732199999</v>
      </c>
      <c r="I333" s="321">
        <v>414472.12783700001</v>
      </c>
      <c r="J333" s="321">
        <v>104350.23627199999</v>
      </c>
      <c r="K333" s="321">
        <v>49888.617444000003</v>
      </c>
      <c r="L333" s="321">
        <v>0</v>
      </c>
      <c r="M333" s="321">
        <v>358638.12106699997</v>
      </c>
      <c r="N333" s="321">
        <v>1218817</v>
      </c>
      <c r="O333" s="370">
        <v>0.16739184932713394</v>
      </c>
    </row>
    <row r="334" spans="1:15" ht="12.75" x14ac:dyDescent="0.2">
      <c r="A334" s="317">
        <v>2</v>
      </c>
      <c r="B334" s="312">
        <v>3</v>
      </c>
      <c r="C334" s="312">
        <v>9</v>
      </c>
      <c r="D334" s="312">
        <v>7</v>
      </c>
      <c r="E334" s="312"/>
      <c r="F334" s="309" t="s">
        <v>389</v>
      </c>
      <c r="G334" s="310">
        <v>0</v>
      </c>
      <c r="H334" s="310">
        <v>0</v>
      </c>
      <c r="I334" s="310">
        <v>0</v>
      </c>
      <c r="J334" s="310">
        <v>0</v>
      </c>
      <c r="K334" s="310">
        <v>0</v>
      </c>
      <c r="L334" s="310">
        <v>0</v>
      </c>
      <c r="M334" s="310">
        <v>0</v>
      </c>
      <c r="N334" s="310">
        <v>0</v>
      </c>
      <c r="O334" s="359">
        <v>0</v>
      </c>
    </row>
    <row r="335" spans="1:15" ht="12.75" x14ac:dyDescent="0.2">
      <c r="A335" s="319">
        <v>2</v>
      </c>
      <c r="B335" s="320">
        <v>3</v>
      </c>
      <c r="C335" s="320">
        <v>9</v>
      </c>
      <c r="D335" s="320">
        <v>7</v>
      </c>
      <c r="E335" s="320" t="s">
        <v>305</v>
      </c>
      <c r="F335" s="316" t="s">
        <v>389</v>
      </c>
      <c r="G335" s="321">
        <v>0</v>
      </c>
      <c r="H335" s="321">
        <v>0</v>
      </c>
      <c r="I335" s="321">
        <v>0</v>
      </c>
      <c r="J335" s="321">
        <v>0</v>
      </c>
      <c r="K335" s="321">
        <v>0</v>
      </c>
      <c r="L335" s="321">
        <v>0</v>
      </c>
      <c r="M335" s="321">
        <v>0</v>
      </c>
      <c r="N335" s="321">
        <v>0</v>
      </c>
      <c r="O335" s="370">
        <v>0</v>
      </c>
    </row>
    <row r="336" spans="1:15" ht="12.75" x14ac:dyDescent="0.2">
      <c r="A336" s="317">
        <v>2</v>
      </c>
      <c r="B336" s="312">
        <v>3</v>
      </c>
      <c r="C336" s="312">
        <v>9</v>
      </c>
      <c r="D336" s="312">
        <v>8</v>
      </c>
      <c r="E336" s="312"/>
      <c r="F336" s="309" t="s">
        <v>248</v>
      </c>
      <c r="G336" s="310">
        <v>14293.686672</v>
      </c>
      <c r="H336" s="310">
        <v>13524.991247999998</v>
      </c>
      <c r="I336" s="310">
        <v>39558.616007999997</v>
      </c>
      <c r="J336" s="310">
        <v>9959.5380480000003</v>
      </c>
      <c r="K336" s="310">
        <v>4761.5376960000003</v>
      </c>
      <c r="L336" s="310">
        <v>0</v>
      </c>
      <c r="M336" s="310">
        <v>34229.630327999999</v>
      </c>
      <c r="N336" s="310">
        <v>116328</v>
      </c>
      <c r="O336" s="359">
        <v>1.5976441950290191E-2</v>
      </c>
    </row>
    <row r="337" spans="1:15" ht="12.75" x14ac:dyDescent="0.2">
      <c r="A337" s="341">
        <v>2</v>
      </c>
      <c r="B337" s="342">
        <v>3</v>
      </c>
      <c r="C337" s="343">
        <v>9</v>
      </c>
      <c r="D337" s="343">
        <v>8</v>
      </c>
      <c r="E337" s="343" t="s">
        <v>305</v>
      </c>
      <c r="F337" s="344" t="s">
        <v>248</v>
      </c>
      <c r="G337" s="405">
        <v>14293.686672</v>
      </c>
      <c r="H337" s="405">
        <v>13524.991247999998</v>
      </c>
      <c r="I337" s="405">
        <v>39558.616007999997</v>
      </c>
      <c r="J337" s="405">
        <v>9959.5380480000003</v>
      </c>
      <c r="K337" s="405">
        <v>4761.5376960000003</v>
      </c>
      <c r="L337" s="405">
        <v>0</v>
      </c>
      <c r="M337" s="405">
        <v>34229.630327999999</v>
      </c>
      <c r="N337" s="405">
        <v>116328</v>
      </c>
      <c r="O337" s="367">
        <v>1.5976441950290191E-2</v>
      </c>
    </row>
    <row r="338" spans="1:15" ht="12.75" x14ac:dyDescent="0.2">
      <c r="A338" s="339">
        <v>2</v>
      </c>
      <c r="B338" s="337">
        <v>3</v>
      </c>
      <c r="C338" s="337">
        <v>9</v>
      </c>
      <c r="D338" s="337">
        <v>9</v>
      </c>
      <c r="E338" s="337"/>
      <c r="F338" s="340" t="s">
        <v>249</v>
      </c>
      <c r="G338" s="404">
        <v>72541.492001999999</v>
      </c>
      <c r="H338" s="404">
        <v>68640.307218000002</v>
      </c>
      <c r="I338" s="404">
        <v>200762.832753</v>
      </c>
      <c r="J338" s="404">
        <v>50545.374768000001</v>
      </c>
      <c r="K338" s="404">
        <v>24165.147636000002</v>
      </c>
      <c r="L338" s="404">
        <v>0</v>
      </c>
      <c r="M338" s="404">
        <v>173717.845623</v>
      </c>
      <c r="N338" s="404">
        <v>590373</v>
      </c>
      <c r="O338" s="368">
        <v>8.108159655043215E-2</v>
      </c>
    </row>
    <row r="339" spans="1:15" ht="12.75" x14ac:dyDescent="0.2">
      <c r="A339" s="319">
        <v>2</v>
      </c>
      <c r="B339" s="320">
        <v>3</v>
      </c>
      <c r="C339" s="320">
        <v>9</v>
      </c>
      <c r="D339" s="320">
        <v>9</v>
      </c>
      <c r="E339" s="320" t="s">
        <v>305</v>
      </c>
      <c r="F339" s="316" t="s">
        <v>249</v>
      </c>
      <c r="G339" s="321">
        <v>72541.492001999999</v>
      </c>
      <c r="H339" s="321">
        <v>68640.307218000002</v>
      </c>
      <c r="I339" s="321">
        <v>200762.832753</v>
      </c>
      <c r="J339" s="321">
        <v>50545.374768000001</v>
      </c>
      <c r="K339" s="321">
        <v>24165.147636000002</v>
      </c>
      <c r="L339" s="321">
        <v>0</v>
      </c>
      <c r="M339" s="321">
        <v>173717.845623</v>
      </c>
      <c r="N339" s="321">
        <v>590373</v>
      </c>
      <c r="O339" s="370">
        <v>8.108159655043215E-2</v>
      </c>
    </row>
    <row r="340" spans="1:15" ht="12.75" x14ac:dyDescent="0.2">
      <c r="A340" s="317">
        <v>2</v>
      </c>
      <c r="B340" s="312">
        <v>4</v>
      </c>
      <c r="C340" s="312"/>
      <c r="D340" s="312"/>
      <c r="E340" s="312"/>
      <c r="F340" s="315" t="s">
        <v>390</v>
      </c>
      <c r="G340" s="310">
        <v>0</v>
      </c>
      <c r="H340" s="310">
        <v>0</v>
      </c>
      <c r="I340" s="310">
        <v>0</v>
      </c>
      <c r="J340" s="310">
        <v>0</v>
      </c>
      <c r="K340" s="310">
        <v>0</v>
      </c>
      <c r="L340" s="310">
        <v>0</v>
      </c>
      <c r="M340" s="310">
        <v>0</v>
      </c>
      <c r="N340" s="310">
        <v>0</v>
      </c>
      <c r="O340" s="359">
        <v>0</v>
      </c>
    </row>
    <row r="341" spans="1:15" ht="12.75" x14ac:dyDescent="0.2">
      <c r="A341" s="317">
        <v>2</v>
      </c>
      <c r="B341" s="312">
        <v>4</v>
      </c>
      <c r="C341" s="312">
        <v>1</v>
      </c>
      <c r="D341" s="312"/>
      <c r="E341" s="312"/>
      <c r="F341" s="315" t="s">
        <v>391</v>
      </c>
      <c r="G341" s="310">
        <v>0</v>
      </c>
      <c r="H341" s="310">
        <v>0</v>
      </c>
      <c r="I341" s="310">
        <v>0</v>
      </c>
      <c r="J341" s="310">
        <v>0</v>
      </c>
      <c r="K341" s="310">
        <v>0</v>
      </c>
      <c r="L341" s="310">
        <v>0</v>
      </c>
      <c r="M341" s="310">
        <v>0</v>
      </c>
      <c r="N341" s="310">
        <v>0</v>
      </c>
      <c r="O341" s="359">
        <v>0</v>
      </c>
    </row>
    <row r="342" spans="1:15" ht="12.75" x14ac:dyDescent="0.2">
      <c r="A342" s="317">
        <v>2</v>
      </c>
      <c r="B342" s="312">
        <v>4</v>
      </c>
      <c r="C342" s="312">
        <v>1</v>
      </c>
      <c r="D342" s="312">
        <v>1</v>
      </c>
      <c r="E342" s="312"/>
      <c r="F342" s="315" t="s">
        <v>392</v>
      </c>
      <c r="G342" s="321">
        <v>0</v>
      </c>
      <c r="H342" s="321">
        <v>0</v>
      </c>
      <c r="I342" s="321">
        <v>0</v>
      </c>
      <c r="J342" s="321">
        <v>0</v>
      </c>
      <c r="K342" s="321">
        <v>0</v>
      </c>
      <c r="L342" s="321">
        <v>0</v>
      </c>
      <c r="M342" s="321">
        <v>0</v>
      </c>
      <c r="N342" s="310">
        <v>0</v>
      </c>
      <c r="O342" s="359">
        <v>0</v>
      </c>
    </row>
    <row r="343" spans="1:15" ht="12.75" x14ac:dyDescent="0.2">
      <c r="A343" s="319">
        <v>2</v>
      </c>
      <c r="B343" s="320">
        <v>4</v>
      </c>
      <c r="C343" s="320">
        <v>1</v>
      </c>
      <c r="D343" s="320">
        <v>1</v>
      </c>
      <c r="E343" s="320" t="s">
        <v>305</v>
      </c>
      <c r="F343" s="316" t="s">
        <v>393</v>
      </c>
      <c r="G343" s="321"/>
      <c r="H343" s="321"/>
      <c r="I343" s="321"/>
      <c r="J343" s="321"/>
      <c r="K343" s="321"/>
      <c r="L343" s="321"/>
      <c r="M343" s="321"/>
      <c r="N343" s="321">
        <v>0</v>
      </c>
      <c r="O343" s="370">
        <v>0</v>
      </c>
    </row>
    <row r="344" spans="1:15" ht="12.75" x14ac:dyDescent="0.2">
      <c r="A344" s="372">
        <v>2</v>
      </c>
      <c r="B344" s="312">
        <v>4</v>
      </c>
      <c r="C344" s="312">
        <v>1</v>
      </c>
      <c r="D344" s="312">
        <v>1</v>
      </c>
      <c r="E344" s="312" t="s">
        <v>306</v>
      </c>
      <c r="F344" s="315" t="s">
        <v>394</v>
      </c>
      <c r="G344" s="310"/>
      <c r="H344" s="310"/>
      <c r="I344" s="310"/>
      <c r="J344" s="310"/>
      <c r="K344" s="310"/>
      <c r="L344" s="310"/>
      <c r="M344" s="310"/>
      <c r="N344" s="310">
        <v>0</v>
      </c>
      <c r="O344" s="359">
        <v>0</v>
      </c>
    </row>
    <row r="345" spans="1:15" ht="12.75" x14ac:dyDescent="0.2">
      <c r="A345" s="317">
        <v>2</v>
      </c>
      <c r="B345" s="312">
        <v>4</v>
      </c>
      <c r="C345" s="312">
        <v>1</v>
      </c>
      <c r="D345" s="312">
        <v>1</v>
      </c>
      <c r="E345" s="312" t="s">
        <v>307</v>
      </c>
      <c r="F345" s="315" t="s">
        <v>395</v>
      </c>
      <c r="G345" s="310"/>
      <c r="H345" s="310"/>
      <c r="I345" s="310"/>
      <c r="J345" s="310"/>
      <c r="K345" s="310"/>
      <c r="L345" s="310"/>
      <c r="M345" s="310"/>
      <c r="N345" s="310">
        <v>0</v>
      </c>
      <c r="O345" s="359">
        <v>0</v>
      </c>
    </row>
    <row r="346" spans="1:15" ht="12.75" x14ac:dyDescent="0.2">
      <c r="A346" s="317">
        <v>2</v>
      </c>
      <c r="B346" s="312">
        <v>4</v>
      </c>
      <c r="C346" s="312">
        <v>1</v>
      </c>
      <c r="D346" s="312">
        <v>2</v>
      </c>
      <c r="E346" s="312"/>
      <c r="F346" s="315" t="s">
        <v>396</v>
      </c>
      <c r="G346" s="321">
        <v>0</v>
      </c>
      <c r="H346" s="321">
        <v>0</v>
      </c>
      <c r="I346" s="321">
        <v>0</v>
      </c>
      <c r="J346" s="321">
        <v>0</v>
      </c>
      <c r="K346" s="321">
        <v>0</v>
      </c>
      <c r="L346" s="321">
        <v>0</v>
      </c>
      <c r="M346" s="321">
        <v>0</v>
      </c>
      <c r="N346" s="310">
        <v>0</v>
      </c>
      <c r="O346" s="359">
        <v>0</v>
      </c>
    </row>
    <row r="347" spans="1:15" ht="12.75" x14ac:dyDescent="0.2">
      <c r="A347" s="319">
        <v>2</v>
      </c>
      <c r="B347" s="320">
        <v>4</v>
      </c>
      <c r="C347" s="320">
        <v>1</v>
      </c>
      <c r="D347" s="320">
        <v>2</v>
      </c>
      <c r="E347" s="312" t="s">
        <v>305</v>
      </c>
      <c r="F347" s="329" t="s">
        <v>397</v>
      </c>
      <c r="G347" s="321"/>
      <c r="H347" s="321"/>
      <c r="I347" s="321"/>
      <c r="J347" s="321"/>
      <c r="K347" s="321"/>
      <c r="L347" s="321"/>
      <c r="M347" s="321"/>
      <c r="N347" s="321">
        <v>0</v>
      </c>
      <c r="O347" s="370">
        <v>0</v>
      </c>
    </row>
    <row r="348" spans="1:15" ht="12.75" x14ac:dyDescent="0.2">
      <c r="A348" s="330">
        <v>2</v>
      </c>
      <c r="B348" s="331">
        <v>4</v>
      </c>
      <c r="C348" s="331">
        <v>1</v>
      </c>
      <c r="D348" s="331">
        <v>2</v>
      </c>
      <c r="E348" s="312" t="s">
        <v>306</v>
      </c>
      <c r="F348" s="332" t="s">
        <v>398</v>
      </c>
      <c r="G348" s="310"/>
      <c r="H348" s="310"/>
      <c r="I348" s="310"/>
      <c r="J348" s="310"/>
      <c r="K348" s="310"/>
      <c r="L348" s="310"/>
      <c r="M348" s="310"/>
      <c r="N348" s="310">
        <v>0</v>
      </c>
      <c r="O348" s="359">
        <v>0</v>
      </c>
    </row>
    <row r="349" spans="1:15" ht="12.75" x14ac:dyDescent="0.2">
      <c r="A349" s="317">
        <v>2</v>
      </c>
      <c r="B349" s="312">
        <v>4</v>
      </c>
      <c r="C349" s="312">
        <v>1</v>
      </c>
      <c r="D349" s="312">
        <v>2</v>
      </c>
      <c r="E349" s="312" t="s">
        <v>307</v>
      </c>
      <c r="F349" s="315" t="s">
        <v>399</v>
      </c>
      <c r="G349" s="321"/>
      <c r="H349" s="321"/>
      <c r="I349" s="321"/>
      <c r="J349" s="321"/>
      <c r="K349" s="321"/>
      <c r="L349" s="321"/>
      <c r="M349" s="321"/>
      <c r="N349" s="310">
        <v>0</v>
      </c>
      <c r="O349" s="359">
        <v>0</v>
      </c>
    </row>
    <row r="350" spans="1:15" ht="12.75" x14ac:dyDescent="0.2">
      <c r="A350" s="322">
        <v>2</v>
      </c>
      <c r="B350" s="320">
        <v>4</v>
      </c>
      <c r="C350" s="320">
        <v>1</v>
      </c>
      <c r="D350" s="320">
        <v>4</v>
      </c>
      <c r="E350" s="320"/>
      <c r="F350" s="329" t="s">
        <v>400</v>
      </c>
      <c r="G350" s="321">
        <v>0</v>
      </c>
      <c r="H350" s="321">
        <v>0</v>
      </c>
      <c r="I350" s="321">
        <v>0</v>
      </c>
      <c r="J350" s="321">
        <v>0</v>
      </c>
      <c r="K350" s="321">
        <v>0</v>
      </c>
      <c r="L350" s="321">
        <v>0</v>
      </c>
      <c r="M350" s="321">
        <v>0</v>
      </c>
      <c r="N350" s="321">
        <v>0</v>
      </c>
      <c r="O350" s="369">
        <v>0</v>
      </c>
    </row>
    <row r="351" spans="1:15" ht="12.75" x14ac:dyDescent="0.2">
      <c r="A351" s="317">
        <v>2</v>
      </c>
      <c r="B351" s="312">
        <v>4</v>
      </c>
      <c r="C351" s="312">
        <v>1</v>
      </c>
      <c r="D351" s="312">
        <v>4</v>
      </c>
      <c r="E351" s="312" t="s">
        <v>305</v>
      </c>
      <c r="F351" s="315" t="s">
        <v>401</v>
      </c>
      <c r="G351" s="321"/>
      <c r="H351" s="321"/>
      <c r="I351" s="321"/>
      <c r="J351" s="321"/>
      <c r="K351" s="321"/>
      <c r="L351" s="321"/>
      <c r="M351" s="321"/>
      <c r="N351" s="310">
        <v>0</v>
      </c>
      <c r="O351" s="359">
        <v>0</v>
      </c>
    </row>
    <row r="352" spans="1:15" ht="12.75" x14ac:dyDescent="0.2">
      <c r="A352" s="319">
        <v>2</v>
      </c>
      <c r="B352" s="320">
        <v>4</v>
      </c>
      <c r="C352" s="320">
        <v>1</v>
      </c>
      <c r="D352" s="320">
        <v>4</v>
      </c>
      <c r="E352" s="312" t="s">
        <v>306</v>
      </c>
      <c r="F352" s="329" t="s">
        <v>402</v>
      </c>
      <c r="G352" s="321"/>
      <c r="H352" s="321"/>
      <c r="I352" s="321"/>
      <c r="J352" s="321"/>
      <c r="K352" s="321"/>
      <c r="L352" s="321"/>
      <c r="M352" s="321"/>
      <c r="N352" s="321">
        <v>0</v>
      </c>
      <c r="O352" s="370">
        <v>0</v>
      </c>
    </row>
    <row r="353" spans="1:15" ht="12.75" x14ac:dyDescent="0.2">
      <c r="A353" s="317">
        <v>2</v>
      </c>
      <c r="B353" s="312">
        <v>4</v>
      </c>
      <c r="C353" s="312">
        <v>1</v>
      </c>
      <c r="D353" s="312">
        <v>5</v>
      </c>
      <c r="E353" s="312"/>
      <c r="F353" s="315" t="s">
        <v>403</v>
      </c>
      <c r="G353" s="321">
        <v>0</v>
      </c>
      <c r="H353" s="321">
        <v>0</v>
      </c>
      <c r="I353" s="321">
        <v>0</v>
      </c>
      <c r="J353" s="321">
        <v>0</v>
      </c>
      <c r="K353" s="321">
        <v>0</v>
      </c>
      <c r="L353" s="321">
        <v>0</v>
      </c>
      <c r="M353" s="321">
        <v>0</v>
      </c>
      <c r="N353" s="310">
        <v>0</v>
      </c>
      <c r="O353" s="359">
        <v>0</v>
      </c>
    </row>
    <row r="354" spans="1:15" ht="12.75" x14ac:dyDescent="0.2">
      <c r="A354" s="339">
        <v>2</v>
      </c>
      <c r="B354" s="337">
        <v>4</v>
      </c>
      <c r="C354" s="337">
        <v>1</v>
      </c>
      <c r="D354" s="337">
        <v>5</v>
      </c>
      <c r="E354" s="337" t="s">
        <v>305</v>
      </c>
      <c r="F354" s="340" t="s">
        <v>403</v>
      </c>
      <c r="G354" s="404"/>
      <c r="H354" s="404"/>
      <c r="I354" s="404"/>
      <c r="J354" s="404"/>
      <c r="K354" s="404"/>
      <c r="L354" s="404"/>
      <c r="M354" s="404"/>
      <c r="N354" s="404">
        <v>0</v>
      </c>
      <c r="O354" s="368">
        <v>0</v>
      </c>
    </row>
    <row r="355" spans="1:15" ht="12.75" x14ac:dyDescent="0.2">
      <c r="A355" s="319">
        <v>2</v>
      </c>
      <c r="B355" s="320">
        <v>4</v>
      </c>
      <c r="C355" s="320">
        <v>1</v>
      </c>
      <c r="D355" s="320">
        <v>6</v>
      </c>
      <c r="E355" s="312"/>
      <c r="F355" s="316" t="s">
        <v>404</v>
      </c>
      <c r="G355" s="321">
        <v>0</v>
      </c>
      <c r="H355" s="321">
        <v>0</v>
      </c>
      <c r="I355" s="321">
        <v>0</v>
      </c>
      <c r="J355" s="321">
        <v>0</v>
      </c>
      <c r="K355" s="321">
        <v>0</v>
      </c>
      <c r="L355" s="321">
        <v>0</v>
      </c>
      <c r="M355" s="321">
        <v>0</v>
      </c>
      <c r="N355" s="321">
        <v>0</v>
      </c>
      <c r="O355" s="370">
        <v>0</v>
      </c>
    </row>
    <row r="356" spans="1:15" ht="12.75" x14ac:dyDescent="0.2">
      <c r="A356" s="311">
        <v>2</v>
      </c>
      <c r="B356" s="312">
        <v>4</v>
      </c>
      <c r="C356" s="312">
        <v>1</v>
      </c>
      <c r="D356" s="312">
        <v>6</v>
      </c>
      <c r="E356" s="312" t="s">
        <v>305</v>
      </c>
      <c r="F356" s="315" t="s">
        <v>405</v>
      </c>
      <c r="G356" s="321"/>
      <c r="H356" s="321"/>
      <c r="I356" s="321"/>
      <c r="J356" s="321"/>
      <c r="K356" s="321"/>
      <c r="L356" s="321"/>
      <c r="M356" s="321"/>
      <c r="N356" s="310">
        <v>0</v>
      </c>
      <c r="O356" s="359">
        <v>0</v>
      </c>
    </row>
    <row r="357" spans="1:15" ht="12.75" x14ac:dyDescent="0.2">
      <c r="A357" s="319">
        <v>2</v>
      </c>
      <c r="B357" s="320">
        <v>4</v>
      </c>
      <c r="C357" s="320">
        <v>2</v>
      </c>
      <c r="D357" s="320"/>
      <c r="E357" s="312"/>
      <c r="F357" s="329" t="s">
        <v>406</v>
      </c>
      <c r="G357" s="321">
        <v>0</v>
      </c>
      <c r="H357" s="321">
        <v>0</v>
      </c>
      <c r="I357" s="321">
        <v>0</v>
      </c>
      <c r="J357" s="321">
        <v>0</v>
      </c>
      <c r="K357" s="321">
        <v>0</v>
      </c>
      <c r="L357" s="321">
        <v>0</v>
      </c>
      <c r="M357" s="321">
        <v>0</v>
      </c>
      <c r="N357" s="321">
        <v>0</v>
      </c>
      <c r="O357" s="369">
        <v>0</v>
      </c>
    </row>
    <row r="358" spans="1:15" ht="12.75" x14ac:dyDescent="0.2">
      <c r="A358" s="311">
        <v>2</v>
      </c>
      <c r="B358" s="312">
        <v>4</v>
      </c>
      <c r="C358" s="312">
        <v>2</v>
      </c>
      <c r="D358" s="312">
        <v>1</v>
      </c>
      <c r="E358" s="312"/>
      <c r="F358" s="315" t="s">
        <v>407</v>
      </c>
      <c r="G358" s="321">
        <v>0</v>
      </c>
      <c r="H358" s="321">
        <v>0</v>
      </c>
      <c r="I358" s="321">
        <v>0</v>
      </c>
      <c r="J358" s="321">
        <v>0</v>
      </c>
      <c r="K358" s="321">
        <v>0</v>
      </c>
      <c r="L358" s="321">
        <v>0</v>
      </c>
      <c r="M358" s="321">
        <v>0</v>
      </c>
      <c r="N358" s="310">
        <v>0</v>
      </c>
      <c r="O358" s="359">
        <v>0</v>
      </c>
    </row>
    <row r="359" spans="1:15" ht="12.75" x14ac:dyDescent="0.2">
      <c r="A359" s="311">
        <v>2</v>
      </c>
      <c r="B359" s="312">
        <v>4</v>
      </c>
      <c r="C359" s="312">
        <v>2</v>
      </c>
      <c r="D359" s="312">
        <v>1</v>
      </c>
      <c r="E359" s="312" t="s">
        <v>305</v>
      </c>
      <c r="F359" s="315" t="s">
        <v>408</v>
      </c>
      <c r="G359" s="321"/>
      <c r="H359" s="321"/>
      <c r="I359" s="321"/>
      <c r="J359" s="321"/>
      <c r="K359" s="321"/>
      <c r="L359" s="321"/>
      <c r="M359" s="321"/>
      <c r="N359" s="310">
        <v>0</v>
      </c>
      <c r="O359" s="359">
        <v>0</v>
      </c>
    </row>
    <row r="360" spans="1:15" ht="12.75" x14ac:dyDescent="0.2">
      <c r="A360" s="311">
        <v>2</v>
      </c>
      <c r="B360" s="312">
        <v>4</v>
      </c>
      <c r="C360" s="312">
        <v>2</v>
      </c>
      <c r="D360" s="312">
        <v>2</v>
      </c>
      <c r="E360" s="312"/>
      <c r="F360" s="315" t="s">
        <v>409</v>
      </c>
      <c r="G360" s="321">
        <v>0</v>
      </c>
      <c r="H360" s="321">
        <v>0</v>
      </c>
      <c r="I360" s="321">
        <v>0</v>
      </c>
      <c r="J360" s="321">
        <v>0</v>
      </c>
      <c r="K360" s="321">
        <v>0</v>
      </c>
      <c r="L360" s="321">
        <v>0</v>
      </c>
      <c r="M360" s="321">
        <v>0</v>
      </c>
      <c r="N360" s="310">
        <v>0</v>
      </c>
      <c r="O360" s="359">
        <v>0</v>
      </c>
    </row>
    <row r="361" spans="1:15" ht="22.5" x14ac:dyDescent="0.2">
      <c r="A361" s="316">
        <v>2</v>
      </c>
      <c r="B361" s="320">
        <v>4</v>
      </c>
      <c r="C361" s="320">
        <v>2</v>
      </c>
      <c r="D361" s="320">
        <v>2</v>
      </c>
      <c r="E361" s="320" t="s">
        <v>305</v>
      </c>
      <c r="F361" s="329" t="s">
        <v>410</v>
      </c>
      <c r="G361" s="321"/>
      <c r="H361" s="321"/>
      <c r="I361" s="321"/>
      <c r="J361" s="321"/>
      <c r="K361" s="321"/>
      <c r="L361" s="321"/>
      <c r="M361" s="321"/>
      <c r="N361" s="321">
        <v>0</v>
      </c>
      <c r="O361" s="371">
        <v>0</v>
      </c>
    </row>
    <row r="362" spans="1:15" ht="22.5" x14ac:dyDescent="0.2">
      <c r="A362" s="309">
        <v>2</v>
      </c>
      <c r="B362" s="312">
        <v>4</v>
      </c>
      <c r="C362" s="312">
        <v>2</v>
      </c>
      <c r="D362" s="312">
        <v>2</v>
      </c>
      <c r="E362" s="312" t="s">
        <v>306</v>
      </c>
      <c r="F362" s="315" t="s">
        <v>411</v>
      </c>
      <c r="G362" s="310"/>
      <c r="H362" s="310"/>
      <c r="I362" s="310"/>
      <c r="J362" s="310"/>
      <c r="K362" s="310"/>
      <c r="L362" s="310"/>
      <c r="M362" s="310"/>
      <c r="N362" s="310">
        <v>0</v>
      </c>
      <c r="O362" s="359">
        <v>0</v>
      </c>
    </row>
    <row r="363" spans="1:15" ht="22.5" x14ac:dyDescent="0.2">
      <c r="A363" s="309">
        <v>2</v>
      </c>
      <c r="B363" s="312">
        <v>4</v>
      </c>
      <c r="C363" s="312">
        <v>2</v>
      </c>
      <c r="D363" s="312">
        <v>2</v>
      </c>
      <c r="E363" s="312" t="s">
        <v>307</v>
      </c>
      <c r="F363" s="315" t="s">
        <v>412</v>
      </c>
      <c r="G363" s="310"/>
      <c r="H363" s="310"/>
      <c r="I363" s="310"/>
      <c r="J363" s="310"/>
      <c r="K363" s="310"/>
      <c r="L363" s="310"/>
      <c r="M363" s="310"/>
      <c r="N363" s="310">
        <v>0</v>
      </c>
      <c r="O363" s="359">
        <v>0</v>
      </c>
    </row>
    <row r="364" spans="1:15" ht="12.75" x14ac:dyDescent="0.2">
      <c r="A364" s="309">
        <v>2</v>
      </c>
      <c r="B364" s="312">
        <v>4</v>
      </c>
      <c r="C364" s="312">
        <v>2</v>
      </c>
      <c r="D364" s="312">
        <v>3</v>
      </c>
      <c r="E364" s="312"/>
      <c r="F364" s="315" t="s">
        <v>413</v>
      </c>
      <c r="G364" s="310">
        <v>0</v>
      </c>
      <c r="H364" s="310">
        <v>0</v>
      </c>
      <c r="I364" s="310">
        <v>0</v>
      </c>
      <c r="J364" s="310">
        <v>0</v>
      </c>
      <c r="K364" s="310">
        <v>0</v>
      </c>
      <c r="L364" s="310">
        <v>0</v>
      </c>
      <c r="M364" s="310">
        <v>0</v>
      </c>
      <c r="N364" s="310">
        <v>0</v>
      </c>
      <c r="O364" s="359">
        <v>0</v>
      </c>
    </row>
    <row r="365" spans="1:15" ht="12.75" x14ac:dyDescent="0.2">
      <c r="A365" s="339">
        <v>2</v>
      </c>
      <c r="B365" s="337">
        <v>4</v>
      </c>
      <c r="C365" s="337">
        <v>2</v>
      </c>
      <c r="D365" s="337">
        <v>3</v>
      </c>
      <c r="E365" s="337" t="s">
        <v>305</v>
      </c>
      <c r="F365" s="340" t="s">
        <v>414</v>
      </c>
      <c r="G365" s="404"/>
      <c r="H365" s="404"/>
      <c r="I365" s="404"/>
      <c r="J365" s="404"/>
      <c r="K365" s="404"/>
      <c r="L365" s="404"/>
      <c r="M365" s="404"/>
      <c r="N365" s="404">
        <v>0</v>
      </c>
      <c r="O365" s="368">
        <v>0</v>
      </c>
    </row>
    <row r="366" spans="1:15" ht="12.75" x14ac:dyDescent="0.2">
      <c r="A366" s="316">
        <v>2</v>
      </c>
      <c r="B366" s="320">
        <v>4</v>
      </c>
      <c r="C366" s="320">
        <v>2</v>
      </c>
      <c r="D366" s="320">
        <v>3</v>
      </c>
      <c r="E366" s="320" t="s">
        <v>306</v>
      </c>
      <c r="F366" s="329" t="s">
        <v>415</v>
      </c>
      <c r="G366" s="321"/>
      <c r="H366" s="321"/>
      <c r="I366" s="321"/>
      <c r="J366" s="321"/>
      <c r="K366" s="321"/>
      <c r="L366" s="321"/>
      <c r="M366" s="321"/>
      <c r="N366" s="321">
        <v>0</v>
      </c>
      <c r="O366" s="371">
        <v>0</v>
      </c>
    </row>
    <row r="367" spans="1:15" ht="22.5" x14ac:dyDescent="0.2">
      <c r="A367" s="309">
        <v>2</v>
      </c>
      <c r="B367" s="312">
        <v>4</v>
      </c>
      <c r="C367" s="312">
        <v>2</v>
      </c>
      <c r="D367" s="312">
        <v>3</v>
      </c>
      <c r="E367" s="312" t="s">
        <v>307</v>
      </c>
      <c r="F367" s="315" t="s">
        <v>416</v>
      </c>
      <c r="G367" s="310"/>
      <c r="H367" s="310"/>
      <c r="I367" s="310"/>
      <c r="J367" s="310"/>
      <c r="K367" s="310"/>
      <c r="L367" s="310"/>
      <c r="M367" s="310"/>
      <c r="N367" s="310">
        <v>0</v>
      </c>
      <c r="O367" s="359">
        <v>0</v>
      </c>
    </row>
    <row r="368" spans="1:15" ht="12.75" x14ac:dyDescent="0.2">
      <c r="A368" s="309">
        <v>2</v>
      </c>
      <c r="B368" s="312">
        <v>4</v>
      </c>
      <c r="C368" s="312">
        <v>4</v>
      </c>
      <c r="D368" s="312"/>
      <c r="E368" s="312"/>
      <c r="F368" s="315" t="s">
        <v>417</v>
      </c>
      <c r="G368" s="310">
        <v>0</v>
      </c>
      <c r="H368" s="310">
        <v>0</v>
      </c>
      <c r="I368" s="310">
        <v>0</v>
      </c>
      <c r="J368" s="310">
        <v>0</v>
      </c>
      <c r="K368" s="310">
        <v>0</v>
      </c>
      <c r="L368" s="310">
        <v>0</v>
      </c>
      <c r="M368" s="310">
        <v>0</v>
      </c>
      <c r="N368" s="310">
        <v>0</v>
      </c>
      <c r="O368" s="359">
        <v>0</v>
      </c>
    </row>
    <row r="369" spans="1:15" ht="12.75" x14ac:dyDescent="0.2">
      <c r="A369" s="309">
        <v>2</v>
      </c>
      <c r="B369" s="312">
        <v>4</v>
      </c>
      <c r="C369" s="312">
        <v>4</v>
      </c>
      <c r="D369" s="312">
        <v>1</v>
      </c>
      <c r="E369" s="312"/>
      <c r="F369" s="315" t="s">
        <v>418</v>
      </c>
      <c r="G369" s="310">
        <v>0</v>
      </c>
      <c r="H369" s="310">
        <v>0</v>
      </c>
      <c r="I369" s="310">
        <v>0</v>
      </c>
      <c r="J369" s="310">
        <v>0</v>
      </c>
      <c r="K369" s="310">
        <v>0</v>
      </c>
      <c r="L369" s="310">
        <v>0</v>
      </c>
      <c r="M369" s="310">
        <v>0</v>
      </c>
      <c r="N369" s="310">
        <v>0</v>
      </c>
      <c r="O369" s="359">
        <v>0</v>
      </c>
    </row>
    <row r="370" spans="1:15" ht="12.75" x14ac:dyDescent="0.2">
      <c r="A370" s="339">
        <v>2</v>
      </c>
      <c r="B370" s="337">
        <v>4</v>
      </c>
      <c r="C370" s="337">
        <v>4</v>
      </c>
      <c r="D370" s="337">
        <v>1</v>
      </c>
      <c r="E370" s="337" t="s">
        <v>305</v>
      </c>
      <c r="F370" s="340" t="s">
        <v>419</v>
      </c>
      <c r="G370" s="404"/>
      <c r="H370" s="404"/>
      <c r="I370" s="404"/>
      <c r="J370" s="404"/>
      <c r="K370" s="404"/>
      <c r="L370" s="404"/>
      <c r="M370" s="404"/>
      <c r="N370" s="404">
        <v>0</v>
      </c>
      <c r="O370" s="368">
        <v>0</v>
      </c>
    </row>
    <row r="371" spans="1:15" ht="12.75" x14ac:dyDescent="0.2">
      <c r="A371" s="322">
        <v>2</v>
      </c>
      <c r="B371" s="320">
        <v>4</v>
      </c>
      <c r="C371" s="320">
        <v>4</v>
      </c>
      <c r="D371" s="320">
        <v>1</v>
      </c>
      <c r="E371" s="320" t="s">
        <v>306</v>
      </c>
      <c r="F371" s="329" t="s">
        <v>420</v>
      </c>
      <c r="G371" s="321"/>
      <c r="H371" s="321"/>
      <c r="I371" s="321"/>
      <c r="J371" s="321"/>
      <c r="K371" s="321"/>
      <c r="L371" s="321"/>
      <c r="M371" s="321"/>
      <c r="N371" s="321">
        <v>0</v>
      </c>
      <c r="O371" s="370">
        <v>0</v>
      </c>
    </row>
    <row r="372" spans="1:15" ht="22.5" x14ac:dyDescent="0.2">
      <c r="A372" s="317">
        <v>2</v>
      </c>
      <c r="B372" s="312">
        <v>4</v>
      </c>
      <c r="C372" s="312">
        <v>4</v>
      </c>
      <c r="D372" s="312">
        <v>1</v>
      </c>
      <c r="E372" s="312" t="s">
        <v>307</v>
      </c>
      <c r="F372" s="315" t="s">
        <v>421</v>
      </c>
      <c r="G372" s="321"/>
      <c r="H372" s="321"/>
      <c r="I372" s="321"/>
      <c r="J372" s="321"/>
      <c r="K372" s="321"/>
      <c r="L372" s="321"/>
      <c r="M372" s="321"/>
      <c r="N372" s="310">
        <v>0</v>
      </c>
      <c r="O372" s="359">
        <v>0</v>
      </c>
    </row>
    <row r="373" spans="1:15" ht="12.75" x14ac:dyDescent="0.2">
      <c r="A373" s="380">
        <v>2</v>
      </c>
      <c r="B373" s="376">
        <v>4</v>
      </c>
      <c r="C373" s="376">
        <v>6</v>
      </c>
      <c r="D373" s="376"/>
      <c r="E373" s="376"/>
      <c r="F373" s="377" t="s">
        <v>422</v>
      </c>
      <c r="G373" s="406">
        <v>0</v>
      </c>
      <c r="H373" s="406">
        <v>0</v>
      </c>
      <c r="I373" s="406">
        <v>0</v>
      </c>
      <c r="J373" s="406">
        <v>0</v>
      </c>
      <c r="K373" s="406">
        <v>0</v>
      </c>
      <c r="L373" s="406">
        <v>0</v>
      </c>
      <c r="M373" s="406">
        <v>0</v>
      </c>
      <c r="N373" s="406">
        <v>0</v>
      </c>
      <c r="O373" s="381">
        <v>0</v>
      </c>
    </row>
    <row r="374" spans="1:15" ht="12.75" x14ac:dyDescent="0.2">
      <c r="A374" s="317">
        <v>2</v>
      </c>
      <c r="B374" s="312">
        <v>4</v>
      </c>
      <c r="C374" s="312">
        <v>6</v>
      </c>
      <c r="D374" s="312">
        <v>1</v>
      </c>
      <c r="E374" s="312"/>
      <c r="F374" s="315" t="s">
        <v>423</v>
      </c>
      <c r="G374" s="321">
        <v>0</v>
      </c>
      <c r="H374" s="321">
        <v>0</v>
      </c>
      <c r="I374" s="321">
        <v>0</v>
      </c>
      <c r="J374" s="321">
        <v>0</v>
      </c>
      <c r="K374" s="321">
        <v>0</v>
      </c>
      <c r="L374" s="321">
        <v>0</v>
      </c>
      <c r="M374" s="321">
        <v>0</v>
      </c>
      <c r="N374" s="310">
        <v>0</v>
      </c>
      <c r="O374" s="359">
        <v>0</v>
      </c>
    </row>
    <row r="375" spans="1:15" ht="12.75" x14ac:dyDescent="0.2">
      <c r="A375" s="322">
        <v>2</v>
      </c>
      <c r="B375" s="320">
        <v>4</v>
      </c>
      <c r="C375" s="320">
        <v>6</v>
      </c>
      <c r="D375" s="320">
        <v>1</v>
      </c>
      <c r="E375" s="312" t="s">
        <v>305</v>
      </c>
      <c r="F375" s="329" t="s">
        <v>423</v>
      </c>
      <c r="G375" s="321"/>
      <c r="H375" s="321"/>
      <c r="I375" s="321"/>
      <c r="J375" s="321"/>
      <c r="K375" s="321"/>
      <c r="L375" s="321"/>
      <c r="M375" s="321"/>
      <c r="N375" s="321">
        <v>0</v>
      </c>
      <c r="O375" s="369">
        <v>0</v>
      </c>
    </row>
    <row r="376" spans="1:15" ht="12.75" x14ac:dyDescent="0.2">
      <c r="A376" s="317">
        <v>2</v>
      </c>
      <c r="B376" s="312">
        <v>4</v>
      </c>
      <c r="C376" s="312">
        <v>6</v>
      </c>
      <c r="D376" s="312">
        <v>2</v>
      </c>
      <c r="E376" s="312"/>
      <c r="F376" s="315" t="s">
        <v>424</v>
      </c>
      <c r="G376" s="321">
        <v>0</v>
      </c>
      <c r="H376" s="321">
        <v>0</v>
      </c>
      <c r="I376" s="321">
        <v>0</v>
      </c>
      <c r="J376" s="321">
        <v>0</v>
      </c>
      <c r="K376" s="321">
        <v>0</v>
      </c>
      <c r="L376" s="321">
        <v>0</v>
      </c>
      <c r="M376" s="321">
        <v>0</v>
      </c>
      <c r="N376" s="310">
        <v>0</v>
      </c>
      <c r="O376" s="359">
        <v>0</v>
      </c>
    </row>
    <row r="377" spans="1:15" ht="12.75" x14ac:dyDescent="0.2">
      <c r="A377" s="322">
        <v>2</v>
      </c>
      <c r="B377" s="320">
        <v>4</v>
      </c>
      <c r="C377" s="320">
        <v>6</v>
      </c>
      <c r="D377" s="320">
        <v>2</v>
      </c>
      <c r="E377" s="320" t="s">
        <v>305</v>
      </c>
      <c r="F377" s="329" t="s">
        <v>424</v>
      </c>
      <c r="G377" s="321"/>
      <c r="H377" s="321"/>
      <c r="I377" s="321"/>
      <c r="J377" s="321"/>
      <c r="K377" s="321"/>
      <c r="L377" s="321"/>
      <c r="M377" s="321"/>
      <c r="N377" s="321">
        <v>0</v>
      </c>
      <c r="O377" s="369">
        <v>0</v>
      </c>
    </row>
    <row r="378" spans="1:15" ht="12.75" x14ac:dyDescent="0.2">
      <c r="A378" s="317">
        <v>2</v>
      </c>
      <c r="B378" s="312">
        <v>4</v>
      </c>
      <c r="C378" s="312">
        <v>6</v>
      </c>
      <c r="D378" s="312">
        <v>3</v>
      </c>
      <c r="E378" s="312"/>
      <c r="F378" s="315" t="s">
        <v>425</v>
      </c>
      <c r="G378" s="321">
        <v>0</v>
      </c>
      <c r="H378" s="321">
        <v>0</v>
      </c>
      <c r="I378" s="321">
        <v>0</v>
      </c>
      <c r="J378" s="321">
        <v>0</v>
      </c>
      <c r="K378" s="321">
        <v>0</v>
      </c>
      <c r="L378" s="321">
        <v>0</v>
      </c>
      <c r="M378" s="321">
        <v>0</v>
      </c>
      <c r="N378" s="310">
        <v>0</v>
      </c>
      <c r="O378" s="359">
        <v>0</v>
      </c>
    </row>
    <row r="379" spans="1:15" ht="12.75" x14ac:dyDescent="0.2">
      <c r="A379" s="339">
        <v>2</v>
      </c>
      <c r="B379" s="337">
        <v>4</v>
      </c>
      <c r="C379" s="337">
        <v>6</v>
      </c>
      <c r="D379" s="337">
        <v>3</v>
      </c>
      <c r="E379" s="337" t="s">
        <v>305</v>
      </c>
      <c r="F379" s="340" t="s">
        <v>425</v>
      </c>
      <c r="G379" s="404"/>
      <c r="H379" s="404"/>
      <c r="I379" s="404"/>
      <c r="J379" s="404"/>
      <c r="K379" s="404"/>
      <c r="L379" s="404"/>
      <c r="M379" s="404"/>
      <c r="N379" s="404">
        <v>0</v>
      </c>
      <c r="O379" s="368">
        <v>0</v>
      </c>
    </row>
    <row r="380" spans="1:15" ht="12.75" x14ac:dyDescent="0.2">
      <c r="A380" s="319">
        <v>2</v>
      </c>
      <c r="B380" s="320">
        <v>4</v>
      </c>
      <c r="C380" s="320">
        <v>6</v>
      </c>
      <c r="D380" s="320">
        <v>4</v>
      </c>
      <c r="E380" s="320"/>
      <c r="F380" s="329" t="s">
        <v>426</v>
      </c>
      <c r="G380" s="321">
        <v>0</v>
      </c>
      <c r="H380" s="321">
        <v>0</v>
      </c>
      <c r="I380" s="321">
        <v>0</v>
      </c>
      <c r="J380" s="321">
        <v>0</v>
      </c>
      <c r="K380" s="321">
        <v>0</v>
      </c>
      <c r="L380" s="321">
        <v>0</v>
      </c>
      <c r="M380" s="321">
        <v>0</v>
      </c>
      <c r="N380" s="321">
        <v>0</v>
      </c>
      <c r="O380" s="370">
        <v>0</v>
      </c>
    </row>
    <row r="381" spans="1:15" ht="12.75" x14ac:dyDescent="0.2">
      <c r="A381" s="317">
        <v>2</v>
      </c>
      <c r="B381" s="312">
        <v>4</v>
      </c>
      <c r="C381" s="312">
        <v>6</v>
      </c>
      <c r="D381" s="312">
        <v>4</v>
      </c>
      <c r="E381" s="312" t="s">
        <v>305</v>
      </c>
      <c r="F381" s="315" t="s">
        <v>426</v>
      </c>
      <c r="G381" s="321"/>
      <c r="H381" s="321"/>
      <c r="I381" s="321"/>
      <c r="J381" s="321"/>
      <c r="K381" s="321"/>
      <c r="L381" s="321"/>
      <c r="M381" s="321"/>
      <c r="N381" s="310">
        <v>0</v>
      </c>
      <c r="O381" s="359">
        <v>0</v>
      </c>
    </row>
    <row r="382" spans="1:15" ht="12.75" x14ac:dyDescent="0.2">
      <c r="A382" s="322">
        <v>2</v>
      </c>
      <c r="B382" s="320">
        <v>4</v>
      </c>
      <c r="C382" s="320">
        <v>7</v>
      </c>
      <c r="D382" s="320"/>
      <c r="E382" s="320"/>
      <c r="F382" s="329" t="s">
        <v>427</v>
      </c>
      <c r="G382" s="321">
        <v>0</v>
      </c>
      <c r="H382" s="321">
        <v>0</v>
      </c>
      <c r="I382" s="321">
        <v>0</v>
      </c>
      <c r="J382" s="321">
        <v>0</v>
      </c>
      <c r="K382" s="321">
        <v>0</v>
      </c>
      <c r="L382" s="321">
        <v>0</v>
      </c>
      <c r="M382" s="321">
        <v>0</v>
      </c>
      <c r="N382" s="321">
        <v>0</v>
      </c>
      <c r="O382" s="369">
        <v>0</v>
      </c>
    </row>
    <row r="383" spans="1:15" ht="22.5" x14ac:dyDescent="0.2">
      <c r="A383" s="317">
        <v>2</v>
      </c>
      <c r="B383" s="312">
        <v>4</v>
      </c>
      <c r="C383" s="312">
        <v>7</v>
      </c>
      <c r="D383" s="312">
        <v>1</v>
      </c>
      <c r="E383" s="312"/>
      <c r="F383" s="315" t="s">
        <v>428</v>
      </c>
      <c r="G383" s="321">
        <v>0</v>
      </c>
      <c r="H383" s="321">
        <v>0</v>
      </c>
      <c r="I383" s="321">
        <v>0</v>
      </c>
      <c r="J383" s="321">
        <v>0</v>
      </c>
      <c r="K383" s="321">
        <v>0</v>
      </c>
      <c r="L383" s="321">
        <v>0</v>
      </c>
      <c r="M383" s="321">
        <v>0</v>
      </c>
      <c r="N383" s="310">
        <v>0</v>
      </c>
      <c r="O383" s="359">
        <v>0</v>
      </c>
    </row>
    <row r="384" spans="1:15" ht="12.75" x14ac:dyDescent="0.2">
      <c r="A384" s="322">
        <v>2</v>
      </c>
      <c r="B384" s="320">
        <v>4</v>
      </c>
      <c r="C384" s="320">
        <v>7</v>
      </c>
      <c r="D384" s="320">
        <v>1</v>
      </c>
      <c r="E384" s="320" t="s">
        <v>305</v>
      </c>
      <c r="F384" s="329" t="s">
        <v>429</v>
      </c>
      <c r="G384" s="321"/>
      <c r="H384" s="321"/>
      <c r="I384" s="321"/>
      <c r="J384" s="321"/>
      <c r="K384" s="321"/>
      <c r="L384" s="321"/>
      <c r="M384" s="321"/>
      <c r="N384" s="321">
        <v>0</v>
      </c>
      <c r="O384" s="369">
        <v>0</v>
      </c>
    </row>
    <row r="385" spans="1:15" ht="12.75" x14ac:dyDescent="0.2">
      <c r="A385" s="317">
        <v>2</v>
      </c>
      <c r="B385" s="312">
        <v>4</v>
      </c>
      <c r="C385" s="312">
        <v>7</v>
      </c>
      <c r="D385" s="312">
        <v>2</v>
      </c>
      <c r="E385" s="312"/>
      <c r="F385" s="315" t="s">
        <v>430</v>
      </c>
      <c r="G385" s="321">
        <v>0</v>
      </c>
      <c r="H385" s="321">
        <v>0</v>
      </c>
      <c r="I385" s="321">
        <v>0</v>
      </c>
      <c r="J385" s="321">
        <v>0</v>
      </c>
      <c r="K385" s="321">
        <v>0</v>
      </c>
      <c r="L385" s="321">
        <v>0</v>
      </c>
      <c r="M385" s="321">
        <v>0</v>
      </c>
      <c r="N385" s="310">
        <v>0</v>
      </c>
      <c r="O385" s="359">
        <v>0</v>
      </c>
    </row>
    <row r="386" spans="1:15" ht="12.75" x14ac:dyDescent="0.2">
      <c r="A386" s="339">
        <v>2</v>
      </c>
      <c r="B386" s="337">
        <v>4</v>
      </c>
      <c r="C386" s="337">
        <v>7</v>
      </c>
      <c r="D386" s="337">
        <v>2</v>
      </c>
      <c r="E386" s="337" t="s">
        <v>305</v>
      </c>
      <c r="F386" s="340" t="s">
        <v>431</v>
      </c>
      <c r="G386" s="404"/>
      <c r="H386" s="404"/>
      <c r="I386" s="404"/>
      <c r="J386" s="404"/>
      <c r="K386" s="404"/>
      <c r="L386" s="404"/>
      <c r="M386" s="404"/>
      <c r="N386" s="404">
        <v>0</v>
      </c>
      <c r="O386" s="368">
        <v>0</v>
      </c>
    </row>
    <row r="387" spans="1:15" ht="12.75" x14ac:dyDescent="0.2">
      <c r="A387" s="322">
        <v>2</v>
      </c>
      <c r="B387" s="320">
        <v>4</v>
      </c>
      <c r="C387" s="320">
        <v>7</v>
      </c>
      <c r="D387" s="320">
        <v>3</v>
      </c>
      <c r="E387" s="320"/>
      <c r="F387" s="329" t="s">
        <v>432</v>
      </c>
      <c r="G387" s="321">
        <v>0</v>
      </c>
      <c r="H387" s="321">
        <v>0</v>
      </c>
      <c r="I387" s="321">
        <v>0</v>
      </c>
      <c r="J387" s="321">
        <v>0</v>
      </c>
      <c r="K387" s="321">
        <v>0</v>
      </c>
      <c r="L387" s="321">
        <v>0</v>
      </c>
      <c r="M387" s="321">
        <v>0</v>
      </c>
      <c r="N387" s="321">
        <v>0</v>
      </c>
      <c r="O387" s="370">
        <v>0</v>
      </c>
    </row>
    <row r="388" spans="1:15" ht="12.75" x14ac:dyDescent="0.2">
      <c r="A388" s="317">
        <v>2</v>
      </c>
      <c r="B388" s="312">
        <v>4</v>
      </c>
      <c r="C388" s="312">
        <v>7</v>
      </c>
      <c r="D388" s="312">
        <v>3</v>
      </c>
      <c r="E388" s="312" t="s">
        <v>305</v>
      </c>
      <c r="F388" s="315" t="s">
        <v>432</v>
      </c>
      <c r="G388" s="321"/>
      <c r="H388" s="321"/>
      <c r="I388" s="321"/>
      <c r="J388" s="321"/>
      <c r="K388" s="321"/>
      <c r="L388" s="321"/>
      <c r="M388" s="321"/>
      <c r="N388" s="310">
        <v>0</v>
      </c>
      <c r="O388" s="359">
        <v>0</v>
      </c>
    </row>
    <row r="389" spans="1:15" ht="12.75" x14ac:dyDescent="0.2">
      <c r="A389" s="322">
        <v>2</v>
      </c>
      <c r="B389" s="320">
        <v>4</v>
      </c>
      <c r="C389" s="320">
        <v>9</v>
      </c>
      <c r="D389" s="320"/>
      <c r="E389" s="320"/>
      <c r="F389" s="329" t="s">
        <v>433</v>
      </c>
      <c r="G389" s="321">
        <v>0</v>
      </c>
      <c r="H389" s="321">
        <v>0</v>
      </c>
      <c r="I389" s="321">
        <v>0</v>
      </c>
      <c r="J389" s="321">
        <v>0</v>
      </c>
      <c r="K389" s="321">
        <v>0</v>
      </c>
      <c r="L389" s="321">
        <v>0</v>
      </c>
      <c r="M389" s="321">
        <v>0</v>
      </c>
      <c r="N389" s="321">
        <v>0</v>
      </c>
      <c r="O389" s="370">
        <v>0</v>
      </c>
    </row>
    <row r="390" spans="1:15" ht="12.75" x14ac:dyDescent="0.2">
      <c r="A390" s="317">
        <v>2</v>
      </c>
      <c r="B390" s="312">
        <v>4</v>
      </c>
      <c r="C390" s="312">
        <v>9</v>
      </c>
      <c r="D390" s="312">
        <v>1</v>
      </c>
      <c r="E390" s="312"/>
      <c r="F390" s="315" t="s">
        <v>433</v>
      </c>
      <c r="G390" s="321">
        <v>0</v>
      </c>
      <c r="H390" s="321">
        <v>0</v>
      </c>
      <c r="I390" s="321">
        <v>0</v>
      </c>
      <c r="J390" s="321">
        <v>0</v>
      </c>
      <c r="K390" s="321">
        <v>0</v>
      </c>
      <c r="L390" s="321">
        <v>0</v>
      </c>
      <c r="M390" s="321">
        <v>0</v>
      </c>
      <c r="N390" s="310">
        <v>0</v>
      </c>
      <c r="O390" s="359">
        <v>0</v>
      </c>
    </row>
    <row r="391" spans="1:15" ht="12.75" x14ac:dyDescent="0.2">
      <c r="A391" s="322">
        <v>2</v>
      </c>
      <c r="B391" s="320">
        <v>4</v>
      </c>
      <c r="C391" s="320">
        <v>9</v>
      </c>
      <c r="D391" s="320">
        <v>1</v>
      </c>
      <c r="E391" s="320" t="s">
        <v>305</v>
      </c>
      <c r="F391" s="329" t="s">
        <v>433</v>
      </c>
      <c r="G391" s="321"/>
      <c r="H391" s="321"/>
      <c r="I391" s="321"/>
      <c r="J391" s="321"/>
      <c r="K391" s="321"/>
      <c r="L391" s="321"/>
      <c r="M391" s="321"/>
      <c r="N391" s="321">
        <v>0</v>
      </c>
      <c r="O391" s="370">
        <v>0</v>
      </c>
    </row>
    <row r="392" spans="1:15" ht="12.75" x14ac:dyDescent="0.2">
      <c r="A392" s="317">
        <v>2</v>
      </c>
      <c r="B392" s="312">
        <v>4</v>
      </c>
      <c r="C392" s="312">
        <v>9</v>
      </c>
      <c r="D392" s="312">
        <v>2</v>
      </c>
      <c r="E392" s="312"/>
      <c r="F392" s="315" t="s">
        <v>434</v>
      </c>
      <c r="G392" s="321">
        <v>0</v>
      </c>
      <c r="H392" s="321">
        <v>0</v>
      </c>
      <c r="I392" s="321">
        <v>0</v>
      </c>
      <c r="J392" s="321">
        <v>0</v>
      </c>
      <c r="K392" s="321">
        <v>0</v>
      </c>
      <c r="L392" s="321">
        <v>0</v>
      </c>
      <c r="M392" s="321">
        <v>0</v>
      </c>
      <c r="N392" s="310">
        <v>0</v>
      </c>
      <c r="O392" s="359">
        <v>0</v>
      </c>
    </row>
    <row r="393" spans="1:15" ht="12.75" x14ac:dyDescent="0.2">
      <c r="A393" s="322">
        <v>2</v>
      </c>
      <c r="B393" s="320">
        <v>4</v>
      </c>
      <c r="C393" s="320">
        <v>9</v>
      </c>
      <c r="D393" s="320">
        <v>2</v>
      </c>
      <c r="E393" s="320" t="s">
        <v>305</v>
      </c>
      <c r="F393" s="329" t="s">
        <v>434</v>
      </c>
      <c r="G393" s="321"/>
      <c r="H393" s="321"/>
      <c r="I393" s="321"/>
      <c r="J393" s="321"/>
      <c r="K393" s="321"/>
      <c r="L393" s="321"/>
      <c r="M393" s="321"/>
      <c r="N393" s="321">
        <v>0</v>
      </c>
      <c r="O393" s="370">
        <v>0</v>
      </c>
    </row>
    <row r="394" spans="1:15" ht="12.75" x14ac:dyDescent="0.2">
      <c r="A394" s="311">
        <v>2</v>
      </c>
      <c r="B394" s="312">
        <v>4</v>
      </c>
      <c r="C394" s="312">
        <v>9</v>
      </c>
      <c r="D394" s="312">
        <v>3</v>
      </c>
      <c r="E394" s="312"/>
      <c r="F394" s="315" t="s">
        <v>435</v>
      </c>
      <c r="G394" s="321">
        <v>0</v>
      </c>
      <c r="H394" s="321">
        <v>0</v>
      </c>
      <c r="I394" s="321">
        <v>0</v>
      </c>
      <c r="J394" s="321">
        <v>0</v>
      </c>
      <c r="K394" s="321">
        <v>0</v>
      </c>
      <c r="L394" s="321">
        <v>0</v>
      </c>
      <c r="M394" s="321">
        <v>0</v>
      </c>
      <c r="N394" s="310">
        <v>0</v>
      </c>
      <c r="O394" s="359">
        <v>0</v>
      </c>
    </row>
    <row r="395" spans="1:15" ht="12.75" x14ac:dyDescent="0.2">
      <c r="A395" s="341">
        <v>2</v>
      </c>
      <c r="B395" s="342">
        <v>4</v>
      </c>
      <c r="C395" s="343">
        <v>9</v>
      </c>
      <c r="D395" s="343">
        <v>3</v>
      </c>
      <c r="E395" s="343" t="s">
        <v>305</v>
      </c>
      <c r="F395" s="344" t="s">
        <v>435</v>
      </c>
      <c r="G395" s="405"/>
      <c r="H395" s="405"/>
      <c r="I395" s="405"/>
      <c r="J395" s="405"/>
      <c r="K395" s="405"/>
      <c r="L395" s="405"/>
      <c r="M395" s="405"/>
      <c r="N395" s="405">
        <v>0</v>
      </c>
      <c r="O395" s="367">
        <v>0</v>
      </c>
    </row>
    <row r="396" spans="1:15" ht="12.75" x14ac:dyDescent="0.2">
      <c r="A396" s="339">
        <v>2</v>
      </c>
      <c r="B396" s="337">
        <v>4</v>
      </c>
      <c r="C396" s="337">
        <v>9</v>
      </c>
      <c r="D396" s="337">
        <v>4</v>
      </c>
      <c r="E396" s="337"/>
      <c r="F396" s="340" t="s">
        <v>436</v>
      </c>
      <c r="G396" s="404">
        <v>0</v>
      </c>
      <c r="H396" s="404">
        <v>0</v>
      </c>
      <c r="I396" s="404">
        <v>0</v>
      </c>
      <c r="J396" s="404">
        <v>0</v>
      </c>
      <c r="K396" s="404">
        <v>0</v>
      </c>
      <c r="L396" s="404">
        <v>0</v>
      </c>
      <c r="M396" s="404">
        <v>0</v>
      </c>
      <c r="N396" s="404">
        <v>0</v>
      </c>
      <c r="O396" s="368">
        <v>0</v>
      </c>
    </row>
    <row r="397" spans="1:15" ht="12.75" x14ac:dyDescent="0.2">
      <c r="A397" s="330">
        <v>2</v>
      </c>
      <c r="B397" s="331">
        <v>4</v>
      </c>
      <c r="C397" s="331">
        <v>9</v>
      </c>
      <c r="D397" s="331">
        <v>4</v>
      </c>
      <c r="E397" s="331" t="s">
        <v>305</v>
      </c>
      <c r="F397" s="332" t="s">
        <v>436</v>
      </c>
      <c r="G397" s="321"/>
      <c r="H397" s="321"/>
      <c r="I397" s="321"/>
      <c r="J397" s="321"/>
      <c r="K397" s="321"/>
      <c r="L397" s="321"/>
      <c r="M397" s="321"/>
      <c r="N397" s="310">
        <v>0</v>
      </c>
      <c r="O397" s="359">
        <v>0</v>
      </c>
    </row>
    <row r="398" spans="1:15" ht="12.75" x14ac:dyDescent="0.2">
      <c r="A398" s="319">
        <v>2</v>
      </c>
      <c r="B398" s="320">
        <v>5</v>
      </c>
      <c r="C398" s="320"/>
      <c r="D398" s="320"/>
      <c r="E398" s="320"/>
      <c r="F398" s="329" t="s">
        <v>437</v>
      </c>
      <c r="G398" s="321">
        <v>0</v>
      </c>
      <c r="H398" s="321">
        <v>0</v>
      </c>
      <c r="I398" s="321">
        <v>0</v>
      </c>
      <c r="J398" s="321">
        <v>0</v>
      </c>
      <c r="K398" s="321">
        <v>0</v>
      </c>
      <c r="L398" s="321">
        <v>0</v>
      </c>
      <c r="M398" s="321">
        <v>0</v>
      </c>
      <c r="N398" s="321">
        <v>0</v>
      </c>
      <c r="O398" s="370">
        <v>0</v>
      </c>
    </row>
    <row r="399" spans="1:15" ht="12.75" x14ac:dyDescent="0.2">
      <c r="A399" s="311">
        <v>2</v>
      </c>
      <c r="B399" s="312">
        <v>5</v>
      </c>
      <c r="C399" s="312">
        <v>1</v>
      </c>
      <c r="D399" s="312"/>
      <c r="E399" s="312"/>
      <c r="F399" s="315" t="s">
        <v>438</v>
      </c>
      <c r="G399" s="321">
        <v>0</v>
      </c>
      <c r="H399" s="321">
        <v>0</v>
      </c>
      <c r="I399" s="321">
        <v>0</v>
      </c>
      <c r="J399" s="321">
        <v>0</v>
      </c>
      <c r="K399" s="321">
        <v>0</v>
      </c>
      <c r="L399" s="321">
        <v>0</v>
      </c>
      <c r="M399" s="321">
        <v>0</v>
      </c>
      <c r="N399" s="310">
        <v>0</v>
      </c>
      <c r="O399" s="359">
        <v>0</v>
      </c>
    </row>
    <row r="400" spans="1:15" ht="12.75" x14ac:dyDescent="0.2">
      <c r="A400" s="319">
        <v>2</v>
      </c>
      <c r="B400" s="320">
        <v>5</v>
      </c>
      <c r="C400" s="320">
        <v>1</v>
      </c>
      <c r="D400" s="320">
        <v>1</v>
      </c>
      <c r="E400" s="320" t="s">
        <v>305</v>
      </c>
      <c r="F400" s="329" t="s">
        <v>439</v>
      </c>
      <c r="G400" s="321"/>
      <c r="H400" s="321"/>
      <c r="I400" s="321"/>
      <c r="J400" s="321"/>
      <c r="K400" s="321"/>
      <c r="L400" s="321"/>
      <c r="M400" s="321"/>
      <c r="N400" s="321">
        <v>0</v>
      </c>
      <c r="O400" s="369">
        <v>0</v>
      </c>
    </row>
    <row r="401" spans="1:15" ht="12.75" x14ac:dyDescent="0.2">
      <c r="A401" s="311">
        <v>2</v>
      </c>
      <c r="B401" s="312">
        <v>5</v>
      </c>
      <c r="C401" s="312">
        <v>1</v>
      </c>
      <c r="D401" s="312">
        <v>2</v>
      </c>
      <c r="E401" s="312"/>
      <c r="F401" s="315" t="s">
        <v>440</v>
      </c>
      <c r="G401" s="321">
        <v>0</v>
      </c>
      <c r="H401" s="321">
        <v>0</v>
      </c>
      <c r="I401" s="321">
        <v>0</v>
      </c>
      <c r="J401" s="321">
        <v>0</v>
      </c>
      <c r="K401" s="321">
        <v>0</v>
      </c>
      <c r="L401" s="321">
        <v>0</v>
      </c>
      <c r="M401" s="321">
        <v>0</v>
      </c>
      <c r="N401" s="310">
        <v>0</v>
      </c>
      <c r="O401" s="359">
        <v>0</v>
      </c>
    </row>
    <row r="402" spans="1:15" ht="12.75" x14ac:dyDescent="0.2">
      <c r="A402" s="341">
        <v>2</v>
      </c>
      <c r="B402" s="342">
        <v>5</v>
      </c>
      <c r="C402" s="343">
        <v>1</v>
      </c>
      <c r="D402" s="343">
        <v>2</v>
      </c>
      <c r="E402" s="343" t="s">
        <v>305</v>
      </c>
      <c r="F402" s="344" t="s">
        <v>440</v>
      </c>
      <c r="G402" s="405"/>
      <c r="H402" s="405"/>
      <c r="I402" s="405"/>
      <c r="J402" s="405"/>
      <c r="K402" s="405"/>
      <c r="L402" s="405"/>
      <c r="M402" s="405"/>
      <c r="N402" s="405">
        <v>0</v>
      </c>
      <c r="O402" s="367">
        <v>0</v>
      </c>
    </row>
    <row r="403" spans="1:15" ht="12.75" x14ac:dyDescent="0.2">
      <c r="A403" s="339">
        <v>2</v>
      </c>
      <c r="B403" s="337">
        <v>5</v>
      </c>
      <c r="C403" s="337">
        <v>1</v>
      </c>
      <c r="D403" s="337">
        <v>3</v>
      </c>
      <c r="E403" s="337"/>
      <c r="F403" s="340" t="s">
        <v>441</v>
      </c>
      <c r="G403" s="404">
        <v>0</v>
      </c>
      <c r="H403" s="404">
        <v>0</v>
      </c>
      <c r="I403" s="404">
        <v>0</v>
      </c>
      <c r="J403" s="404">
        <v>0</v>
      </c>
      <c r="K403" s="404">
        <v>0</v>
      </c>
      <c r="L403" s="404">
        <v>0</v>
      </c>
      <c r="M403" s="404">
        <v>0</v>
      </c>
      <c r="N403" s="404">
        <v>0</v>
      </c>
      <c r="O403" s="368">
        <v>0</v>
      </c>
    </row>
    <row r="404" spans="1:15" ht="12.75" x14ac:dyDescent="0.2">
      <c r="A404" s="319">
        <v>2</v>
      </c>
      <c r="B404" s="320">
        <v>5</v>
      </c>
      <c r="C404" s="320">
        <v>1</v>
      </c>
      <c r="D404" s="320">
        <v>3</v>
      </c>
      <c r="E404" s="320" t="s">
        <v>305</v>
      </c>
      <c r="F404" s="316" t="s">
        <v>441</v>
      </c>
      <c r="G404" s="321"/>
      <c r="H404" s="321"/>
      <c r="I404" s="321"/>
      <c r="J404" s="321"/>
      <c r="K404" s="321"/>
      <c r="L404" s="321"/>
      <c r="M404" s="321"/>
      <c r="N404" s="321">
        <v>0</v>
      </c>
      <c r="O404" s="370">
        <v>0</v>
      </c>
    </row>
    <row r="405" spans="1:15" ht="12.75" x14ac:dyDescent="0.2">
      <c r="A405" s="311">
        <v>2</v>
      </c>
      <c r="B405" s="312">
        <v>6</v>
      </c>
      <c r="C405" s="312"/>
      <c r="D405" s="312"/>
      <c r="E405" s="312"/>
      <c r="F405" s="315" t="s">
        <v>251</v>
      </c>
      <c r="G405" s="321">
        <v>432388.51233408431</v>
      </c>
      <c r="H405" s="321">
        <v>2503844.1673844517</v>
      </c>
      <c r="I405" s="321">
        <v>18280676.015903905</v>
      </c>
      <c r="J405" s="321">
        <v>1237227.6835647305</v>
      </c>
      <c r="K405" s="321">
        <v>14693593.800898883</v>
      </c>
      <c r="L405" s="321">
        <v>109671.8198962863</v>
      </c>
      <c r="M405" s="321">
        <v>1963996</v>
      </c>
      <c r="N405" s="310">
        <v>39221397.999982342</v>
      </c>
      <c r="O405" s="359">
        <v>5.3866514369364706</v>
      </c>
    </row>
    <row r="406" spans="1:15" ht="12.75" x14ac:dyDescent="0.2">
      <c r="A406" s="319">
        <v>2</v>
      </c>
      <c r="B406" s="320">
        <v>6</v>
      </c>
      <c r="C406" s="320">
        <v>1</v>
      </c>
      <c r="D406" s="320"/>
      <c r="E406" s="320"/>
      <c r="F406" s="316" t="s">
        <v>252</v>
      </c>
      <c r="G406" s="321">
        <v>0</v>
      </c>
      <c r="H406" s="321">
        <v>6200.2002693234999</v>
      </c>
      <c r="I406" s="321">
        <v>80284.979834390193</v>
      </c>
      <c r="J406" s="321">
        <v>0</v>
      </c>
      <c r="K406" s="321">
        <v>0</v>
      </c>
      <c r="L406" s="321">
        <v>109671.8198962863</v>
      </c>
      <c r="M406" s="321">
        <v>391000</v>
      </c>
      <c r="N406" s="321">
        <v>587157</v>
      </c>
      <c r="O406" s="370">
        <v>8.063991237025081E-2</v>
      </c>
    </row>
    <row r="407" spans="1:15" ht="12.75" x14ac:dyDescent="0.2">
      <c r="A407" s="360">
        <v>2</v>
      </c>
      <c r="B407" s="312">
        <v>6</v>
      </c>
      <c r="C407" s="312">
        <v>1</v>
      </c>
      <c r="D407" s="312">
        <v>1</v>
      </c>
      <c r="E407" s="312"/>
      <c r="F407" s="315" t="s">
        <v>253</v>
      </c>
      <c r="G407" s="321">
        <v>0</v>
      </c>
      <c r="H407" s="321">
        <v>5316.9536242735003</v>
      </c>
      <c r="I407" s="321">
        <v>39691.474563730197</v>
      </c>
      <c r="J407" s="321">
        <v>0</v>
      </c>
      <c r="K407" s="321">
        <v>0</v>
      </c>
      <c r="L407" s="321">
        <v>94048.571811996298</v>
      </c>
      <c r="M407" s="321">
        <v>0</v>
      </c>
      <c r="N407" s="310">
        <v>139057</v>
      </c>
      <c r="O407" s="359">
        <v>1.9098033906553048E-2</v>
      </c>
    </row>
    <row r="408" spans="1:15" ht="12.75" x14ac:dyDescent="0.2">
      <c r="A408" s="319">
        <v>2</v>
      </c>
      <c r="B408" s="320">
        <v>6</v>
      </c>
      <c r="C408" s="320">
        <v>1</v>
      </c>
      <c r="D408" s="320">
        <v>1</v>
      </c>
      <c r="E408" s="320" t="s">
        <v>305</v>
      </c>
      <c r="F408" s="329" t="s">
        <v>253</v>
      </c>
      <c r="G408" s="321">
        <v>0</v>
      </c>
      <c r="H408" s="321">
        <v>5316.9536242735003</v>
      </c>
      <c r="I408" s="321">
        <v>39691.474563730197</v>
      </c>
      <c r="J408" s="321"/>
      <c r="K408" s="321"/>
      <c r="L408" s="321">
        <v>94048.571811996298</v>
      </c>
      <c r="M408" s="321"/>
      <c r="N408" s="321">
        <v>139057</v>
      </c>
      <c r="O408" s="370">
        <v>1.9098033906553048E-2</v>
      </c>
    </row>
    <row r="409" spans="1:15" ht="12.75" x14ac:dyDescent="0.2">
      <c r="A409" s="311">
        <v>2</v>
      </c>
      <c r="B409" s="312">
        <v>6</v>
      </c>
      <c r="C409" s="312">
        <v>1</v>
      </c>
      <c r="D409" s="312">
        <v>2</v>
      </c>
      <c r="E409" s="312"/>
      <c r="F409" s="315" t="s">
        <v>442</v>
      </c>
      <c r="G409" s="321">
        <v>0</v>
      </c>
      <c r="H409" s="321">
        <v>883.24664504999998</v>
      </c>
      <c r="I409" s="321">
        <v>6593.505270659999</v>
      </c>
      <c r="J409" s="321">
        <v>0</v>
      </c>
      <c r="K409" s="321">
        <v>0</v>
      </c>
      <c r="L409" s="321">
        <v>15623.24808429</v>
      </c>
      <c r="M409" s="321">
        <v>0</v>
      </c>
      <c r="N409" s="310">
        <v>23100</v>
      </c>
      <c r="O409" s="359">
        <v>3.1725449509292978E-3</v>
      </c>
    </row>
    <row r="410" spans="1:15" ht="12.75" x14ac:dyDescent="0.2">
      <c r="A410" s="319">
        <v>2</v>
      </c>
      <c r="B410" s="320">
        <v>6</v>
      </c>
      <c r="C410" s="320">
        <v>1</v>
      </c>
      <c r="D410" s="320">
        <v>2</v>
      </c>
      <c r="E410" s="320" t="s">
        <v>305</v>
      </c>
      <c r="F410" s="316" t="s">
        <v>442</v>
      </c>
      <c r="G410" s="321">
        <v>0</v>
      </c>
      <c r="H410" s="321">
        <v>883.24664504999998</v>
      </c>
      <c r="I410" s="321">
        <v>6593.505270659999</v>
      </c>
      <c r="J410" s="321"/>
      <c r="K410" s="321"/>
      <c r="L410" s="321">
        <v>15623.24808429</v>
      </c>
      <c r="M410" s="321"/>
      <c r="N410" s="321">
        <v>23100</v>
      </c>
      <c r="O410" s="370">
        <v>3.1725449509292978E-3</v>
      </c>
    </row>
    <row r="411" spans="1:15" ht="12.75" x14ac:dyDescent="0.2">
      <c r="A411" s="311">
        <v>2</v>
      </c>
      <c r="B411" s="312">
        <v>6</v>
      </c>
      <c r="C411" s="312">
        <v>1</v>
      </c>
      <c r="D411" s="312">
        <v>3</v>
      </c>
      <c r="E411" s="312"/>
      <c r="F411" s="315" t="s">
        <v>443</v>
      </c>
      <c r="G411" s="321">
        <v>0</v>
      </c>
      <c r="H411" s="321">
        <v>0</v>
      </c>
      <c r="I411" s="321">
        <v>0</v>
      </c>
      <c r="J411" s="321">
        <v>0</v>
      </c>
      <c r="K411" s="321">
        <v>0</v>
      </c>
      <c r="L411" s="321">
        <v>0</v>
      </c>
      <c r="M411" s="321">
        <v>391000</v>
      </c>
      <c r="N411" s="310">
        <v>391000</v>
      </c>
      <c r="O411" s="359">
        <v>5.369978683174699E-2</v>
      </c>
    </row>
    <row r="412" spans="1:15" ht="12.75" x14ac:dyDescent="0.2">
      <c r="A412" s="319">
        <v>2</v>
      </c>
      <c r="B412" s="320">
        <v>6</v>
      </c>
      <c r="C412" s="320">
        <v>1</v>
      </c>
      <c r="D412" s="320">
        <v>3</v>
      </c>
      <c r="E412" s="320" t="s">
        <v>305</v>
      </c>
      <c r="F412" s="316" t="s">
        <v>443</v>
      </c>
      <c r="G412" s="321"/>
      <c r="H412" s="321"/>
      <c r="I412" s="321"/>
      <c r="J412" s="321"/>
      <c r="K412" s="321"/>
      <c r="L412" s="321"/>
      <c r="M412" s="321">
        <v>391000</v>
      </c>
      <c r="N412" s="321">
        <v>391000</v>
      </c>
      <c r="O412" s="370">
        <v>5.369978683174699E-2</v>
      </c>
    </row>
    <row r="413" spans="1:15" ht="12.75" x14ac:dyDescent="0.2">
      <c r="A413" s="311">
        <v>2</v>
      </c>
      <c r="B413" s="312">
        <v>6</v>
      </c>
      <c r="C413" s="312">
        <v>1</v>
      </c>
      <c r="D413" s="312">
        <v>4</v>
      </c>
      <c r="E413" s="312"/>
      <c r="F413" s="315" t="s">
        <v>444</v>
      </c>
      <c r="G413" s="321">
        <v>0</v>
      </c>
      <c r="H413" s="321">
        <v>0</v>
      </c>
      <c r="I413" s="321">
        <v>34000</v>
      </c>
      <c r="J413" s="321">
        <v>0</v>
      </c>
      <c r="K413" s="321">
        <v>0</v>
      </c>
      <c r="L413" s="321">
        <v>0</v>
      </c>
      <c r="M413" s="321">
        <v>0</v>
      </c>
      <c r="N413" s="310">
        <v>34000</v>
      </c>
      <c r="O413" s="359">
        <v>4.669546681021478E-3</v>
      </c>
    </row>
    <row r="414" spans="1:15" ht="12.75" x14ac:dyDescent="0.2">
      <c r="A414" s="339">
        <v>2</v>
      </c>
      <c r="B414" s="337">
        <v>6</v>
      </c>
      <c r="C414" s="337">
        <v>1</v>
      </c>
      <c r="D414" s="337">
        <v>4</v>
      </c>
      <c r="E414" s="337" t="s">
        <v>305</v>
      </c>
      <c r="F414" s="340" t="s">
        <v>444</v>
      </c>
      <c r="G414" s="404"/>
      <c r="H414" s="404"/>
      <c r="I414" s="404">
        <v>34000</v>
      </c>
      <c r="J414" s="404"/>
      <c r="K414" s="404"/>
      <c r="L414" s="404"/>
      <c r="M414" s="404"/>
      <c r="N414" s="404">
        <v>34000</v>
      </c>
      <c r="O414" s="368">
        <v>4.669546681021478E-3</v>
      </c>
    </row>
    <row r="415" spans="1:15" ht="12.75" x14ac:dyDescent="0.2">
      <c r="A415" s="319">
        <v>2</v>
      </c>
      <c r="B415" s="320">
        <v>6</v>
      </c>
      <c r="C415" s="320">
        <v>1</v>
      </c>
      <c r="D415" s="320">
        <v>9</v>
      </c>
      <c r="E415" s="320"/>
      <c r="F415" s="316" t="s">
        <v>254</v>
      </c>
      <c r="G415" s="321">
        <v>0</v>
      </c>
      <c r="H415" s="321">
        <v>0</v>
      </c>
      <c r="I415" s="321">
        <v>0</v>
      </c>
      <c r="J415" s="321">
        <v>0</v>
      </c>
      <c r="K415" s="321">
        <v>0</v>
      </c>
      <c r="L415" s="321">
        <v>0</v>
      </c>
      <c r="M415" s="321">
        <v>0</v>
      </c>
      <c r="N415" s="321">
        <v>0</v>
      </c>
      <c r="O415" s="370">
        <v>0</v>
      </c>
    </row>
    <row r="416" spans="1:15" ht="12.75" x14ac:dyDescent="0.2">
      <c r="A416" s="317">
        <v>2</v>
      </c>
      <c r="B416" s="312">
        <v>6</v>
      </c>
      <c r="C416" s="312">
        <v>1</v>
      </c>
      <c r="D416" s="312">
        <v>9</v>
      </c>
      <c r="E416" s="312" t="s">
        <v>305</v>
      </c>
      <c r="F416" s="315" t="s">
        <v>254</v>
      </c>
      <c r="G416" s="321"/>
      <c r="H416" s="321"/>
      <c r="I416" s="321"/>
      <c r="J416" s="321"/>
      <c r="K416" s="321"/>
      <c r="L416" s="321"/>
      <c r="M416" s="321"/>
      <c r="N416" s="310">
        <v>0</v>
      </c>
      <c r="O416" s="359">
        <v>0</v>
      </c>
    </row>
    <row r="417" spans="1:15" ht="12.75" x14ac:dyDescent="0.2">
      <c r="A417" s="322">
        <v>2</v>
      </c>
      <c r="B417" s="320">
        <v>6</v>
      </c>
      <c r="C417" s="320">
        <v>2</v>
      </c>
      <c r="D417" s="320"/>
      <c r="E417" s="320"/>
      <c r="F417" s="329" t="s">
        <v>255</v>
      </c>
      <c r="G417" s="321">
        <v>55468</v>
      </c>
      <c r="H417" s="321">
        <v>0</v>
      </c>
      <c r="I417" s="321">
        <v>0</v>
      </c>
      <c r="J417" s="321">
        <v>0</v>
      </c>
      <c r="K417" s="321">
        <v>0</v>
      </c>
      <c r="L417" s="321">
        <v>0</v>
      </c>
      <c r="M417" s="321">
        <v>148345</v>
      </c>
      <c r="N417" s="321">
        <v>203813</v>
      </c>
      <c r="O417" s="369">
        <v>2.799159757938325E-2</v>
      </c>
    </row>
    <row r="418" spans="1:15" ht="12.75" x14ac:dyDescent="0.2">
      <c r="A418" s="317">
        <v>2</v>
      </c>
      <c r="B418" s="312">
        <v>6</v>
      </c>
      <c r="C418" s="312">
        <v>2</v>
      </c>
      <c r="D418" s="312">
        <v>1</v>
      </c>
      <c r="E418" s="312"/>
      <c r="F418" s="315" t="s">
        <v>445</v>
      </c>
      <c r="G418" s="321">
        <v>0</v>
      </c>
      <c r="H418" s="321">
        <v>0</v>
      </c>
      <c r="I418" s="321">
        <v>0</v>
      </c>
      <c r="J418" s="321">
        <v>0</v>
      </c>
      <c r="K418" s="321">
        <v>0</v>
      </c>
      <c r="L418" s="321">
        <v>0</v>
      </c>
      <c r="M418" s="321">
        <v>58945</v>
      </c>
      <c r="N418" s="310">
        <v>58945</v>
      </c>
      <c r="O418" s="359">
        <v>8.0954832092003243E-3</v>
      </c>
    </row>
    <row r="419" spans="1:15" ht="12.75" x14ac:dyDescent="0.2">
      <c r="A419" s="319">
        <v>2</v>
      </c>
      <c r="B419" s="320">
        <v>6</v>
      </c>
      <c r="C419" s="320">
        <v>2</v>
      </c>
      <c r="D419" s="320">
        <v>1</v>
      </c>
      <c r="E419" s="320" t="s">
        <v>305</v>
      </c>
      <c r="F419" s="316" t="s">
        <v>445</v>
      </c>
      <c r="G419" s="321"/>
      <c r="H419" s="321"/>
      <c r="I419" s="321"/>
      <c r="J419" s="321"/>
      <c r="K419" s="321"/>
      <c r="L419" s="321"/>
      <c r="M419" s="321">
        <v>58945</v>
      </c>
      <c r="N419" s="321">
        <v>58945</v>
      </c>
      <c r="O419" s="370">
        <v>8.0954832092003243E-3</v>
      </c>
    </row>
    <row r="420" spans="1:15" ht="12.75" x14ac:dyDescent="0.2">
      <c r="A420" s="317">
        <v>2</v>
      </c>
      <c r="B420" s="312">
        <v>6</v>
      </c>
      <c r="C420" s="312">
        <v>2</v>
      </c>
      <c r="D420" s="312">
        <v>2</v>
      </c>
      <c r="E420" s="312"/>
      <c r="F420" s="315" t="s">
        <v>256</v>
      </c>
      <c r="G420" s="321">
        <v>55468</v>
      </c>
      <c r="H420" s="321">
        <v>0</v>
      </c>
      <c r="I420" s="321">
        <v>0</v>
      </c>
      <c r="J420" s="321">
        <v>0</v>
      </c>
      <c r="K420" s="321">
        <v>0</v>
      </c>
      <c r="L420" s="321">
        <v>0</v>
      </c>
      <c r="M420" s="321">
        <v>0</v>
      </c>
      <c r="N420" s="310">
        <v>55468</v>
      </c>
      <c r="O420" s="359">
        <v>7.6179533912617446E-3</v>
      </c>
    </row>
    <row r="421" spans="1:15" ht="12.75" x14ac:dyDescent="0.2">
      <c r="A421" s="319">
        <v>2</v>
      </c>
      <c r="B421" s="320">
        <v>6</v>
      </c>
      <c r="C421" s="320">
        <v>2</v>
      </c>
      <c r="D421" s="320">
        <v>2</v>
      </c>
      <c r="E421" s="320" t="s">
        <v>305</v>
      </c>
      <c r="F421" s="316" t="s">
        <v>256</v>
      </c>
      <c r="G421" s="321">
        <v>55468</v>
      </c>
      <c r="H421" s="321"/>
      <c r="I421" s="321"/>
      <c r="J421" s="321"/>
      <c r="K421" s="321"/>
      <c r="L421" s="321"/>
      <c r="M421" s="321"/>
      <c r="N421" s="321">
        <v>55468</v>
      </c>
      <c r="O421" s="370">
        <v>7.6179533912617446E-3</v>
      </c>
    </row>
    <row r="422" spans="1:15" ht="12.75" x14ac:dyDescent="0.2">
      <c r="A422" s="317">
        <v>2</v>
      </c>
      <c r="B422" s="312">
        <v>6</v>
      </c>
      <c r="C422" s="312">
        <v>2</v>
      </c>
      <c r="D422" s="312">
        <v>3</v>
      </c>
      <c r="E422" s="312"/>
      <c r="F422" s="315" t="s">
        <v>257</v>
      </c>
      <c r="G422" s="321">
        <v>0</v>
      </c>
      <c r="H422" s="321">
        <v>0</v>
      </c>
      <c r="I422" s="321">
        <v>0</v>
      </c>
      <c r="J422" s="321">
        <v>0</v>
      </c>
      <c r="K422" s="321">
        <v>0</v>
      </c>
      <c r="L422" s="321">
        <v>0</v>
      </c>
      <c r="M422" s="321">
        <v>89400</v>
      </c>
      <c r="N422" s="310">
        <v>89400</v>
      </c>
      <c r="O422" s="359">
        <v>1.227816097892118E-2</v>
      </c>
    </row>
    <row r="423" spans="1:15" ht="12.75" x14ac:dyDescent="0.2">
      <c r="A423" s="339">
        <v>2</v>
      </c>
      <c r="B423" s="337">
        <v>6</v>
      </c>
      <c r="C423" s="337">
        <v>2</v>
      </c>
      <c r="D423" s="337">
        <v>3</v>
      </c>
      <c r="E423" s="337" t="s">
        <v>305</v>
      </c>
      <c r="F423" s="340" t="s">
        <v>257</v>
      </c>
      <c r="G423" s="404"/>
      <c r="H423" s="404"/>
      <c r="I423" s="404"/>
      <c r="J423" s="404"/>
      <c r="K423" s="404"/>
      <c r="L423" s="404"/>
      <c r="M423" s="404">
        <v>89400</v>
      </c>
      <c r="N423" s="404">
        <v>89400</v>
      </c>
      <c r="O423" s="368">
        <v>1.227816097892118E-2</v>
      </c>
    </row>
    <row r="424" spans="1:15" ht="12.75" x14ac:dyDescent="0.2">
      <c r="A424" s="322">
        <v>2</v>
      </c>
      <c r="B424" s="320">
        <v>6</v>
      </c>
      <c r="C424" s="320">
        <v>2</v>
      </c>
      <c r="D424" s="320">
        <v>4</v>
      </c>
      <c r="E424" s="320"/>
      <c r="F424" s="329" t="s">
        <v>258</v>
      </c>
      <c r="G424" s="321">
        <v>0</v>
      </c>
      <c r="H424" s="321">
        <v>0</v>
      </c>
      <c r="I424" s="321">
        <v>0</v>
      </c>
      <c r="J424" s="321">
        <v>0</v>
      </c>
      <c r="K424" s="321">
        <v>0</v>
      </c>
      <c r="L424" s="321">
        <v>0</v>
      </c>
      <c r="M424" s="321">
        <v>0</v>
      </c>
      <c r="N424" s="321">
        <v>0</v>
      </c>
      <c r="O424" s="370">
        <v>0</v>
      </c>
    </row>
    <row r="425" spans="1:15" ht="12.75" x14ac:dyDescent="0.2">
      <c r="A425" s="311">
        <v>2</v>
      </c>
      <c r="B425" s="312">
        <v>6</v>
      </c>
      <c r="C425" s="312">
        <v>2</v>
      </c>
      <c r="D425" s="312">
        <v>4</v>
      </c>
      <c r="E425" s="312" t="s">
        <v>305</v>
      </c>
      <c r="F425" s="309" t="s">
        <v>258</v>
      </c>
      <c r="G425" s="321"/>
      <c r="H425" s="321"/>
      <c r="I425" s="321"/>
      <c r="J425" s="321"/>
      <c r="K425" s="321"/>
      <c r="L425" s="321"/>
      <c r="M425" s="321"/>
      <c r="N425" s="310">
        <v>0</v>
      </c>
      <c r="O425" s="359">
        <v>0</v>
      </c>
    </row>
    <row r="426" spans="1:15" ht="12.75" x14ac:dyDescent="0.2">
      <c r="A426" s="319">
        <v>2</v>
      </c>
      <c r="B426" s="320">
        <v>6</v>
      </c>
      <c r="C426" s="320">
        <v>3</v>
      </c>
      <c r="D426" s="320"/>
      <c r="E426" s="320"/>
      <c r="F426" s="316" t="s">
        <v>259</v>
      </c>
      <c r="G426" s="321">
        <v>376920.51233408431</v>
      </c>
      <c r="H426" s="321">
        <v>2497643.9671151284</v>
      </c>
      <c r="I426" s="321">
        <v>18200391.036069516</v>
      </c>
      <c r="J426" s="321">
        <v>1237227.6835647305</v>
      </c>
      <c r="K426" s="321">
        <v>14693593.800898883</v>
      </c>
      <c r="L426" s="321">
        <v>0</v>
      </c>
      <c r="M426" s="321">
        <v>0</v>
      </c>
      <c r="N426" s="321">
        <v>37005776.999982342</v>
      </c>
      <c r="O426" s="370">
        <v>5.0823589167320149</v>
      </c>
    </row>
    <row r="427" spans="1:15" ht="12.75" x14ac:dyDescent="0.2">
      <c r="A427" s="317">
        <v>2</v>
      </c>
      <c r="B427" s="312">
        <v>6</v>
      </c>
      <c r="C427" s="312">
        <v>3</v>
      </c>
      <c r="D427" s="312">
        <v>1</v>
      </c>
      <c r="E427" s="312"/>
      <c r="F427" s="315" t="s">
        <v>260</v>
      </c>
      <c r="G427" s="321">
        <v>0</v>
      </c>
      <c r="H427" s="321">
        <v>638169.43964662682</v>
      </c>
      <c r="I427" s="321">
        <v>10107471.173247596</v>
      </c>
      <c r="J427" s="321">
        <v>850892.58619559009</v>
      </c>
      <c r="K427" s="321">
        <v>14693593.800898883</v>
      </c>
      <c r="L427" s="321">
        <v>0</v>
      </c>
      <c r="M427" s="321">
        <v>0</v>
      </c>
      <c r="N427" s="310">
        <v>26290126.999988697</v>
      </c>
      <c r="O427" s="359">
        <v>3.6106757434244225</v>
      </c>
    </row>
    <row r="428" spans="1:15" ht="12.75" x14ac:dyDescent="0.2">
      <c r="A428" s="319">
        <v>2</v>
      </c>
      <c r="B428" s="320">
        <v>6</v>
      </c>
      <c r="C428" s="320">
        <v>3</v>
      </c>
      <c r="D428" s="320">
        <v>1</v>
      </c>
      <c r="E428" s="320" t="s">
        <v>305</v>
      </c>
      <c r="F428" s="316" t="s">
        <v>260</v>
      </c>
      <c r="G428" s="321"/>
      <c r="H428" s="321">
        <v>638169.43964662682</v>
      </c>
      <c r="I428" s="321">
        <v>10107471.173247596</v>
      </c>
      <c r="J428" s="321">
        <v>850892.58619559009</v>
      </c>
      <c r="K428" s="321">
        <v>14693593.800898883</v>
      </c>
      <c r="L428" s="321"/>
      <c r="M428" s="321"/>
      <c r="N428" s="321">
        <v>26290126.999988697</v>
      </c>
      <c r="O428" s="370">
        <v>3.6106757434244225</v>
      </c>
    </row>
    <row r="429" spans="1:15" ht="12.75" x14ac:dyDescent="0.2">
      <c r="A429" s="317">
        <v>2</v>
      </c>
      <c r="B429" s="312">
        <v>6</v>
      </c>
      <c r="C429" s="312">
        <v>3</v>
      </c>
      <c r="D429" s="312">
        <v>2</v>
      </c>
      <c r="E429" s="312"/>
      <c r="F429" s="315" t="s">
        <v>261</v>
      </c>
      <c r="G429" s="321">
        <v>376920.51233408431</v>
      </c>
      <c r="H429" s="321">
        <v>1859474.5274685014</v>
      </c>
      <c r="I429" s="321">
        <v>8092919.8628219198</v>
      </c>
      <c r="J429" s="321">
        <v>260960.09736914025</v>
      </c>
      <c r="K429" s="321">
        <v>0</v>
      </c>
      <c r="L429" s="321">
        <v>0</v>
      </c>
      <c r="M429" s="321">
        <v>0</v>
      </c>
      <c r="N429" s="310">
        <v>10590274.999993647</v>
      </c>
      <c r="O429" s="359">
        <v>1.4544642199213254</v>
      </c>
    </row>
    <row r="430" spans="1:15" ht="12.75" x14ac:dyDescent="0.2">
      <c r="A430" s="319">
        <v>2</v>
      </c>
      <c r="B430" s="320">
        <v>6</v>
      </c>
      <c r="C430" s="320">
        <v>3</v>
      </c>
      <c r="D430" s="320">
        <v>2</v>
      </c>
      <c r="E430" s="320" t="s">
        <v>305</v>
      </c>
      <c r="F430" s="316" t="s">
        <v>261</v>
      </c>
      <c r="G430" s="321">
        <v>376920.51233408431</v>
      </c>
      <c r="H430" s="321">
        <v>1859474.5274685014</v>
      </c>
      <c r="I430" s="321">
        <v>8092919.8628219198</v>
      </c>
      <c r="J430" s="321">
        <v>260960.09736914025</v>
      </c>
      <c r="K430" s="321"/>
      <c r="L430" s="321"/>
      <c r="M430" s="321"/>
      <c r="N430" s="321">
        <v>10590274.999993647</v>
      </c>
      <c r="O430" s="370">
        <v>1.4544642199213254</v>
      </c>
    </row>
    <row r="431" spans="1:15" ht="12.75" x14ac:dyDescent="0.2">
      <c r="A431" s="317">
        <v>2</v>
      </c>
      <c r="B431" s="312">
        <v>6</v>
      </c>
      <c r="C431" s="312">
        <v>3</v>
      </c>
      <c r="D431" s="312">
        <v>3</v>
      </c>
      <c r="E431" s="312"/>
      <c r="F431" s="315" t="s">
        <v>262</v>
      </c>
      <c r="G431" s="321">
        <v>0</v>
      </c>
      <c r="H431" s="321">
        <v>0</v>
      </c>
      <c r="I431" s="321">
        <v>0</v>
      </c>
      <c r="J431" s="321">
        <v>0</v>
      </c>
      <c r="K431" s="321">
        <v>0</v>
      </c>
      <c r="L431" s="321">
        <v>0</v>
      </c>
      <c r="M431" s="321">
        <v>0</v>
      </c>
      <c r="N431" s="310">
        <v>0</v>
      </c>
      <c r="O431" s="359">
        <v>0</v>
      </c>
    </row>
    <row r="432" spans="1:15" ht="12.75" x14ac:dyDescent="0.2">
      <c r="A432" s="339">
        <v>2</v>
      </c>
      <c r="B432" s="337">
        <v>6</v>
      </c>
      <c r="C432" s="337">
        <v>3</v>
      </c>
      <c r="D432" s="337">
        <v>3</v>
      </c>
      <c r="E432" s="337" t="s">
        <v>305</v>
      </c>
      <c r="F432" s="340" t="s">
        <v>262</v>
      </c>
      <c r="G432" s="404"/>
      <c r="H432" s="404"/>
      <c r="I432" s="404"/>
      <c r="J432" s="404"/>
      <c r="K432" s="404"/>
      <c r="L432" s="404"/>
      <c r="M432" s="404"/>
      <c r="N432" s="404">
        <v>0</v>
      </c>
      <c r="O432" s="368">
        <v>0</v>
      </c>
    </row>
    <row r="433" spans="1:15" ht="12.75" x14ac:dyDescent="0.2">
      <c r="A433" s="319">
        <v>2</v>
      </c>
      <c r="B433" s="320">
        <v>6</v>
      </c>
      <c r="C433" s="320">
        <v>3</v>
      </c>
      <c r="D433" s="320">
        <v>4</v>
      </c>
      <c r="E433" s="320"/>
      <c r="F433" s="316" t="s">
        <v>263</v>
      </c>
      <c r="G433" s="321">
        <v>0</v>
      </c>
      <c r="H433" s="321">
        <v>0</v>
      </c>
      <c r="I433" s="321">
        <v>0</v>
      </c>
      <c r="J433" s="321">
        <v>125375</v>
      </c>
      <c r="K433" s="321">
        <v>0</v>
      </c>
      <c r="L433" s="321">
        <v>0</v>
      </c>
      <c r="M433" s="321">
        <v>0</v>
      </c>
      <c r="N433" s="321">
        <v>125375</v>
      </c>
      <c r="O433" s="370">
        <v>1.7218953386266698E-2</v>
      </c>
    </row>
    <row r="434" spans="1:15" ht="12.75" x14ac:dyDescent="0.2">
      <c r="A434" s="317">
        <v>2</v>
      </c>
      <c r="B434" s="312">
        <v>6</v>
      </c>
      <c r="C434" s="312">
        <v>3</v>
      </c>
      <c r="D434" s="312">
        <v>4</v>
      </c>
      <c r="E434" s="312" t="s">
        <v>305</v>
      </c>
      <c r="F434" s="315" t="s">
        <v>263</v>
      </c>
      <c r="G434" s="321"/>
      <c r="H434" s="321"/>
      <c r="I434" s="321"/>
      <c r="J434" s="321">
        <v>125375</v>
      </c>
      <c r="K434" s="321"/>
      <c r="L434" s="321"/>
      <c r="M434" s="321"/>
      <c r="N434" s="310">
        <v>125375</v>
      </c>
      <c r="O434" s="359">
        <v>1.7218953386266698E-2</v>
      </c>
    </row>
    <row r="435" spans="1:15" ht="12.75" x14ac:dyDescent="0.2">
      <c r="A435" s="319">
        <v>2</v>
      </c>
      <c r="B435" s="320">
        <v>6</v>
      </c>
      <c r="C435" s="320">
        <v>4</v>
      </c>
      <c r="D435" s="320"/>
      <c r="E435" s="320"/>
      <c r="F435" s="316" t="s">
        <v>264</v>
      </c>
      <c r="G435" s="321">
        <v>0</v>
      </c>
      <c r="H435" s="321">
        <v>0</v>
      </c>
      <c r="I435" s="321">
        <v>0</v>
      </c>
      <c r="J435" s="321">
        <v>0</v>
      </c>
      <c r="K435" s="321">
        <v>0</v>
      </c>
      <c r="L435" s="321">
        <v>0</v>
      </c>
      <c r="M435" s="321">
        <v>0</v>
      </c>
      <c r="N435" s="321">
        <v>0</v>
      </c>
      <c r="O435" s="370">
        <v>0</v>
      </c>
    </row>
    <row r="436" spans="1:15" ht="12.75" x14ac:dyDescent="0.2">
      <c r="A436" s="317">
        <v>2</v>
      </c>
      <c r="B436" s="312">
        <v>6</v>
      </c>
      <c r="C436" s="312">
        <v>4</v>
      </c>
      <c r="D436" s="312">
        <v>1</v>
      </c>
      <c r="E436" s="312"/>
      <c r="F436" s="315" t="s">
        <v>265</v>
      </c>
      <c r="G436" s="321">
        <v>0</v>
      </c>
      <c r="H436" s="321">
        <v>0</v>
      </c>
      <c r="I436" s="321">
        <v>0</v>
      </c>
      <c r="J436" s="321">
        <v>0</v>
      </c>
      <c r="K436" s="321">
        <v>0</v>
      </c>
      <c r="L436" s="321">
        <v>0</v>
      </c>
      <c r="M436" s="321">
        <v>0</v>
      </c>
      <c r="N436" s="310">
        <v>0</v>
      </c>
      <c r="O436" s="359">
        <v>0</v>
      </c>
    </row>
    <row r="437" spans="1:15" ht="12.75" x14ac:dyDescent="0.2">
      <c r="A437" s="319">
        <v>2</v>
      </c>
      <c r="B437" s="320">
        <v>6</v>
      </c>
      <c r="C437" s="320">
        <v>4</v>
      </c>
      <c r="D437" s="320">
        <v>1</v>
      </c>
      <c r="E437" s="320" t="s">
        <v>305</v>
      </c>
      <c r="F437" s="316" t="s">
        <v>265</v>
      </c>
      <c r="G437" s="321"/>
      <c r="H437" s="321"/>
      <c r="I437" s="321"/>
      <c r="J437" s="321"/>
      <c r="K437" s="321"/>
      <c r="L437" s="321"/>
      <c r="M437" s="321"/>
      <c r="N437" s="321">
        <v>0</v>
      </c>
      <c r="O437" s="370">
        <v>0</v>
      </c>
    </row>
    <row r="438" spans="1:15" ht="12.75" x14ac:dyDescent="0.2">
      <c r="A438" s="317">
        <v>2</v>
      </c>
      <c r="B438" s="312">
        <v>6</v>
      </c>
      <c r="C438" s="312">
        <v>4</v>
      </c>
      <c r="D438" s="312">
        <v>2</v>
      </c>
      <c r="E438" s="312"/>
      <c r="F438" s="315" t="s">
        <v>266</v>
      </c>
      <c r="G438" s="321">
        <v>0</v>
      </c>
      <c r="H438" s="321">
        <v>0</v>
      </c>
      <c r="I438" s="321">
        <v>0</v>
      </c>
      <c r="J438" s="321">
        <v>0</v>
      </c>
      <c r="K438" s="321">
        <v>0</v>
      </c>
      <c r="L438" s="321">
        <v>0</v>
      </c>
      <c r="M438" s="321">
        <v>0</v>
      </c>
      <c r="N438" s="310">
        <v>0</v>
      </c>
      <c r="O438" s="359">
        <v>0</v>
      </c>
    </row>
    <row r="439" spans="1:15" ht="12.75" x14ac:dyDescent="0.2">
      <c r="A439" s="339">
        <v>2</v>
      </c>
      <c r="B439" s="337">
        <v>6</v>
      </c>
      <c r="C439" s="337">
        <v>4</v>
      </c>
      <c r="D439" s="337">
        <v>2</v>
      </c>
      <c r="E439" s="337" t="s">
        <v>305</v>
      </c>
      <c r="F439" s="340" t="s">
        <v>266</v>
      </c>
      <c r="G439" s="404"/>
      <c r="H439" s="404"/>
      <c r="I439" s="404"/>
      <c r="J439" s="404"/>
      <c r="K439" s="404"/>
      <c r="L439" s="404"/>
      <c r="M439" s="404"/>
      <c r="N439" s="404">
        <v>0</v>
      </c>
      <c r="O439" s="368">
        <v>0</v>
      </c>
    </row>
    <row r="440" spans="1:15" ht="12.75" x14ac:dyDescent="0.2">
      <c r="A440" s="319">
        <v>2</v>
      </c>
      <c r="B440" s="320">
        <v>6</v>
      </c>
      <c r="C440" s="320">
        <v>4</v>
      </c>
      <c r="D440" s="320">
        <v>8</v>
      </c>
      <c r="E440" s="320"/>
      <c r="F440" s="316" t="s">
        <v>267</v>
      </c>
      <c r="G440" s="321">
        <v>0</v>
      </c>
      <c r="H440" s="321">
        <v>0</v>
      </c>
      <c r="I440" s="321">
        <v>0</v>
      </c>
      <c r="J440" s="321">
        <v>0</v>
      </c>
      <c r="K440" s="321">
        <v>0</v>
      </c>
      <c r="L440" s="321">
        <v>0</v>
      </c>
      <c r="M440" s="321">
        <v>0</v>
      </c>
      <c r="N440" s="321">
        <v>0</v>
      </c>
      <c r="O440" s="370">
        <v>0</v>
      </c>
    </row>
    <row r="441" spans="1:15" ht="12.75" x14ac:dyDescent="0.2">
      <c r="A441" s="311">
        <v>2</v>
      </c>
      <c r="B441" s="312">
        <v>6</v>
      </c>
      <c r="C441" s="312">
        <v>4</v>
      </c>
      <c r="D441" s="312">
        <v>8</v>
      </c>
      <c r="E441" s="312" t="s">
        <v>305</v>
      </c>
      <c r="F441" s="315" t="s">
        <v>267</v>
      </c>
      <c r="G441" s="321"/>
      <c r="H441" s="321"/>
      <c r="I441" s="321"/>
      <c r="J441" s="321"/>
      <c r="K441" s="321"/>
      <c r="L441" s="321"/>
      <c r="M441" s="321"/>
      <c r="N441" s="310">
        <v>0</v>
      </c>
      <c r="O441" s="359">
        <v>0</v>
      </c>
    </row>
    <row r="442" spans="1:15" ht="12.75" x14ac:dyDescent="0.2">
      <c r="A442" s="319">
        <v>2</v>
      </c>
      <c r="B442" s="320">
        <v>6</v>
      </c>
      <c r="C442" s="320">
        <v>5</v>
      </c>
      <c r="D442" s="320"/>
      <c r="E442" s="320"/>
      <c r="F442" s="316" t="s">
        <v>268</v>
      </c>
      <c r="G442" s="321">
        <v>0</v>
      </c>
      <c r="H442" s="321">
        <v>0</v>
      </c>
      <c r="I442" s="321">
        <v>0</v>
      </c>
      <c r="J442" s="321">
        <v>0</v>
      </c>
      <c r="K442" s="321">
        <v>0</v>
      </c>
      <c r="L442" s="321">
        <v>0</v>
      </c>
      <c r="M442" s="321">
        <v>1424651</v>
      </c>
      <c r="N442" s="321">
        <v>1424651</v>
      </c>
      <c r="O442" s="370">
        <v>0.19566101025482147</v>
      </c>
    </row>
    <row r="443" spans="1:15" ht="12.75" x14ac:dyDescent="0.2">
      <c r="A443" s="311">
        <v>2</v>
      </c>
      <c r="B443" s="312">
        <v>6</v>
      </c>
      <c r="C443" s="312">
        <v>5</v>
      </c>
      <c r="D443" s="312">
        <v>2</v>
      </c>
      <c r="E443" s="312"/>
      <c r="F443" s="315" t="s">
        <v>269</v>
      </c>
      <c r="G443" s="321">
        <v>0</v>
      </c>
      <c r="H443" s="321">
        <v>0</v>
      </c>
      <c r="I443" s="321">
        <v>0</v>
      </c>
      <c r="J443" s="321">
        <v>0</v>
      </c>
      <c r="K443" s="321">
        <v>0</v>
      </c>
      <c r="L443" s="321">
        <v>0</v>
      </c>
      <c r="M443" s="321">
        <v>2549</v>
      </c>
      <c r="N443" s="310">
        <v>2549</v>
      </c>
      <c r="O443" s="359">
        <v>3.5007866146834552E-4</v>
      </c>
    </row>
    <row r="444" spans="1:15" ht="12.75" x14ac:dyDescent="0.2">
      <c r="A444" s="319">
        <v>2</v>
      </c>
      <c r="B444" s="320">
        <v>6</v>
      </c>
      <c r="C444" s="320">
        <v>5</v>
      </c>
      <c r="D444" s="320">
        <v>2</v>
      </c>
      <c r="E444" s="320" t="s">
        <v>305</v>
      </c>
      <c r="F444" s="316" t="s">
        <v>269</v>
      </c>
      <c r="G444" s="321"/>
      <c r="H444" s="321"/>
      <c r="I444" s="321"/>
      <c r="J444" s="321"/>
      <c r="K444" s="321"/>
      <c r="L444" s="321"/>
      <c r="M444" s="321">
        <v>2549</v>
      </c>
      <c r="N444" s="321">
        <v>2549</v>
      </c>
      <c r="O444" s="370">
        <v>3.5007866146834552E-4</v>
      </c>
    </row>
    <row r="445" spans="1:15" ht="12.75" x14ac:dyDescent="0.2">
      <c r="A445" s="311">
        <v>2</v>
      </c>
      <c r="B445" s="312">
        <v>6</v>
      </c>
      <c r="C445" s="312">
        <v>5</v>
      </c>
      <c r="D445" s="312">
        <v>3</v>
      </c>
      <c r="E445" s="312"/>
      <c r="F445" s="315" t="s">
        <v>270</v>
      </c>
      <c r="G445" s="321">
        <v>0</v>
      </c>
      <c r="H445" s="321">
        <v>0</v>
      </c>
      <c r="I445" s="321">
        <v>0</v>
      </c>
      <c r="J445" s="321">
        <v>0</v>
      </c>
      <c r="K445" s="321">
        <v>0</v>
      </c>
      <c r="L445" s="321">
        <v>0</v>
      </c>
      <c r="M445" s="321">
        <v>0</v>
      </c>
      <c r="N445" s="310">
        <v>0</v>
      </c>
      <c r="O445" s="359">
        <v>0</v>
      </c>
    </row>
    <row r="446" spans="1:15" ht="12.75" x14ac:dyDescent="0.2">
      <c r="A446" s="319">
        <v>2</v>
      </c>
      <c r="B446" s="320">
        <v>6</v>
      </c>
      <c r="C446" s="320">
        <v>5</v>
      </c>
      <c r="D446" s="320">
        <v>3</v>
      </c>
      <c r="E446" s="320" t="s">
        <v>305</v>
      </c>
      <c r="F446" s="316" t="s">
        <v>270</v>
      </c>
      <c r="G446" s="321"/>
      <c r="H446" s="321"/>
      <c r="I446" s="321"/>
      <c r="J446" s="321"/>
      <c r="K446" s="321"/>
      <c r="L446" s="321"/>
      <c r="M446" s="321"/>
      <c r="N446" s="321">
        <v>0</v>
      </c>
      <c r="O446" s="370">
        <v>0</v>
      </c>
    </row>
    <row r="447" spans="1:15" ht="12.75" x14ac:dyDescent="0.2">
      <c r="A447" s="311">
        <v>2</v>
      </c>
      <c r="B447" s="312">
        <v>6</v>
      </c>
      <c r="C447" s="312">
        <v>5</v>
      </c>
      <c r="D447" s="312">
        <v>4</v>
      </c>
      <c r="E447" s="312"/>
      <c r="F447" s="315" t="s">
        <v>271</v>
      </c>
      <c r="G447" s="321">
        <v>0</v>
      </c>
      <c r="H447" s="321">
        <v>0</v>
      </c>
      <c r="I447" s="321">
        <v>0</v>
      </c>
      <c r="J447" s="321">
        <v>0</v>
      </c>
      <c r="K447" s="321">
        <v>0</v>
      </c>
      <c r="L447" s="321">
        <v>0</v>
      </c>
      <c r="M447" s="321">
        <v>0</v>
      </c>
      <c r="N447" s="310">
        <v>0</v>
      </c>
      <c r="O447" s="359">
        <v>0</v>
      </c>
    </row>
    <row r="448" spans="1:15" ht="12.75" x14ac:dyDescent="0.2">
      <c r="A448" s="375">
        <v>2</v>
      </c>
      <c r="B448" s="376">
        <v>6</v>
      </c>
      <c r="C448" s="376">
        <v>5</v>
      </c>
      <c r="D448" s="376">
        <v>4</v>
      </c>
      <c r="E448" s="376" t="s">
        <v>305</v>
      </c>
      <c r="F448" s="382" t="s">
        <v>271</v>
      </c>
      <c r="G448" s="406"/>
      <c r="H448" s="406"/>
      <c r="I448" s="406"/>
      <c r="J448" s="406"/>
      <c r="K448" s="406"/>
      <c r="L448" s="406"/>
      <c r="M448" s="406"/>
      <c r="N448" s="406">
        <v>0</v>
      </c>
      <c r="O448" s="378">
        <v>0</v>
      </c>
    </row>
    <row r="449" spans="1:15" ht="12.75" x14ac:dyDescent="0.2">
      <c r="A449" s="311">
        <v>2</v>
      </c>
      <c r="B449" s="312">
        <v>6</v>
      </c>
      <c r="C449" s="312">
        <v>5</v>
      </c>
      <c r="D449" s="312">
        <v>5</v>
      </c>
      <c r="E449" s="312"/>
      <c r="F449" s="315" t="s">
        <v>272</v>
      </c>
      <c r="G449" s="321">
        <v>0</v>
      </c>
      <c r="H449" s="321">
        <v>0</v>
      </c>
      <c r="I449" s="321">
        <v>0</v>
      </c>
      <c r="J449" s="321">
        <v>0</v>
      </c>
      <c r="K449" s="321">
        <v>0</v>
      </c>
      <c r="L449" s="321">
        <v>0</v>
      </c>
      <c r="M449" s="321">
        <v>112000</v>
      </c>
      <c r="N449" s="310">
        <v>112000</v>
      </c>
      <c r="O449" s="359">
        <v>1.5382036125717811E-2</v>
      </c>
    </row>
    <row r="450" spans="1:15" ht="12.75" x14ac:dyDescent="0.2">
      <c r="A450" s="319">
        <v>2</v>
      </c>
      <c r="B450" s="320">
        <v>6</v>
      </c>
      <c r="C450" s="320">
        <v>5</v>
      </c>
      <c r="D450" s="320">
        <v>5</v>
      </c>
      <c r="E450" s="320" t="s">
        <v>305</v>
      </c>
      <c r="F450" s="316" t="s">
        <v>272</v>
      </c>
      <c r="G450" s="321"/>
      <c r="H450" s="321"/>
      <c r="I450" s="321"/>
      <c r="J450" s="321"/>
      <c r="K450" s="321"/>
      <c r="L450" s="321"/>
      <c r="M450" s="321">
        <v>112000</v>
      </c>
      <c r="N450" s="321">
        <v>112000</v>
      </c>
      <c r="O450" s="370">
        <v>1.5382036125717811E-2</v>
      </c>
    </row>
    <row r="451" spans="1:15" ht="12.75" x14ac:dyDescent="0.2">
      <c r="A451" s="311">
        <v>2</v>
      </c>
      <c r="B451" s="312">
        <v>6</v>
      </c>
      <c r="C451" s="312">
        <v>5</v>
      </c>
      <c r="D451" s="312">
        <v>6</v>
      </c>
      <c r="E451" s="312"/>
      <c r="F451" s="315" t="s">
        <v>273</v>
      </c>
      <c r="G451" s="321">
        <v>0</v>
      </c>
      <c r="H451" s="321">
        <v>0</v>
      </c>
      <c r="I451" s="321">
        <v>0</v>
      </c>
      <c r="J451" s="321">
        <v>0</v>
      </c>
      <c r="K451" s="321">
        <v>0</v>
      </c>
      <c r="L451" s="321">
        <v>0</v>
      </c>
      <c r="M451" s="321">
        <v>0</v>
      </c>
      <c r="N451" s="310">
        <v>0</v>
      </c>
      <c r="O451" s="359">
        <v>0</v>
      </c>
    </row>
    <row r="452" spans="1:15" ht="12.75" x14ac:dyDescent="0.2">
      <c r="A452" s="319">
        <v>2</v>
      </c>
      <c r="B452" s="320">
        <v>6</v>
      </c>
      <c r="C452" s="320">
        <v>5</v>
      </c>
      <c r="D452" s="320">
        <v>6</v>
      </c>
      <c r="E452" s="320" t="s">
        <v>305</v>
      </c>
      <c r="F452" s="316" t="s">
        <v>273</v>
      </c>
      <c r="G452" s="321"/>
      <c r="H452" s="321"/>
      <c r="I452" s="321"/>
      <c r="J452" s="321"/>
      <c r="K452" s="321"/>
      <c r="L452" s="321"/>
      <c r="M452" s="321"/>
      <c r="N452" s="321">
        <v>0</v>
      </c>
      <c r="O452" s="370">
        <v>0</v>
      </c>
    </row>
    <row r="453" spans="1:15" ht="12.75" x14ac:dyDescent="0.2">
      <c r="A453" s="311">
        <v>2</v>
      </c>
      <c r="B453" s="312">
        <v>6</v>
      </c>
      <c r="C453" s="312">
        <v>5</v>
      </c>
      <c r="D453" s="312">
        <v>7</v>
      </c>
      <c r="E453" s="312"/>
      <c r="F453" s="315" t="s">
        <v>274</v>
      </c>
      <c r="G453" s="321">
        <v>0</v>
      </c>
      <c r="H453" s="321">
        <v>0</v>
      </c>
      <c r="I453" s="321">
        <v>0</v>
      </c>
      <c r="J453" s="321">
        <v>0</v>
      </c>
      <c r="K453" s="321">
        <v>0</v>
      </c>
      <c r="L453" s="321">
        <v>0</v>
      </c>
      <c r="M453" s="321">
        <v>1310102</v>
      </c>
      <c r="N453" s="310">
        <v>1310102</v>
      </c>
      <c r="O453" s="359">
        <v>0.1799288954676353</v>
      </c>
    </row>
    <row r="454" spans="1:15" ht="12.75" x14ac:dyDescent="0.2">
      <c r="A454" s="339">
        <v>2</v>
      </c>
      <c r="B454" s="337">
        <v>6</v>
      </c>
      <c r="C454" s="337">
        <v>5</v>
      </c>
      <c r="D454" s="337">
        <v>7</v>
      </c>
      <c r="E454" s="337" t="s">
        <v>305</v>
      </c>
      <c r="F454" s="340" t="s">
        <v>274</v>
      </c>
      <c r="G454" s="404"/>
      <c r="H454" s="404"/>
      <c r="I454" s="404"/>
      <c r="J454" s="404"/>
      <c r="K454" s="404"/>
      <c r="L454" s="404"/>
      <c r="M454" s="404">
        <v>1310102</v>
      </c>
      <c r="N454" s="404">
        <v>1310102</v>
      </c>
      <c r="O454" s="368">
        <v>0.1799288954676353</v>
      </c>
    </row>
    <row r="455" spans="1:15" ht="12.75" x14ac:dyDescent="0.2">
      <c r="A455" s="319">
        <v>2</v>
      </c>
      <c r="B455" s="320">
        <v>6</v>
      </c>
      <c r="C455" s="320">
        <v>5</v>
      </c>
      <c r="D455" s="320">
        <v>8</v>
      </c>
      <c r="E455" s="320"/>
      <c r="F455" s="329" t="s">
        <v>275</v>
      </c>
      <c r="G455" s="321">
        <v>0</v>
      </c>
      <c r="H455" s="321">
        <v>0</v>
      </c>
      <c r="I455" s="321">
        <v>0</v>
      </c>
      <c r="J455" s="321">
        <v>0</v>
      </c>
      <c r="K455" s="321">
        <v>0</v>
      </c>
      <c r="L455" s="321">
        <v>0</v>
      </c>
      <c r="M455" s="321">
        <v>0</v>
      </c>
      <c r="N455" s="321">
        <v>0</v>
      </c>
      <c r="O455" s="369">
        <v>0</v>
      </c>
    </row>
    <row r="456" spans="1:15" ht="12.75" x14ac:dyDescent="0.2">
      <c r="A456" s="311">
        <v>2</v>
      </c>
      <c r="B456" s="312">
        <v>6</v>
      </c>
      <c r="C456" s="312">
        <v>5</v>
      </c>
      <c r="D456" s="312">
        <v>8</v>
      </c>
      <c r="E456" s="312" t="s">
        <v>305</v>
      </c>
      <c r="F456" s="315" t="s">
        <v>275</v>
      </c>
      <c r="G456" s="321"/>
      <c r="H456" s="321"/>
      <c r="I456" s="321"/>
      <c r="J456" s="321"/>
      <c r="K456" s="321"/>
      <c r="L456" s="321"/>
      <c r="M456" s="321"/>
      <c r="N456" s="310">
        <v>0</v>
      </c>
      <c r="O456" s="359">
        <v>0</v>
      </c>
    </row>
    <row r="457" spans="1:15" ht="12.75" x14ac:dyDescent="0.2">
      <c r="A457" s="319">
        <v>2</v>
      </c>
      <c r="B457" s="320">
        <v>6</v>
      </c>
      <c r="C457" s="320">
        <v>6</v>
      </c>
      <c r="D457" s="320"/>
      <c r="E457" s="320"/>
      <c r="F457" s="329" t="s">
        <v>446</v>
      </c>
      <c r="G457" s="321">
        <v>0</v>
      </c>
      <c r="H457" s="321">
        <v>0</v>
      </c>
      <c r="I457" s="321">
        <v>0</v>
      </c>
      <c r="J457" s="321">
        <v>0</v>
      </c>
      <c r="K457" s="321">
        <v>0</v>
      </c>
      <c r="L457" s="321">
        <v>0</v>
      </c>
      <c r="M457" s="321">
        <v>0</v>
      </c>
      <c r="N457" s="321">
        <v>0</v>
      </c>
      <c r="O457" s="370">
        <v>0</v>
      </c>
    </row>
    <row r="458" spans="1:15" ht="12.75" x14ac:dyDescent="0.2">
      <c r="A458" s="311">
        <v>2</v>
      </c>
      <c r="B458" s="312">
        <v>6</v>
      </c>
      <c r="C458" s="312">
        <v>6</v>
      </c>
      <c r="D458" s="312">
        <v>1</v>
      </c>
      <c r="E458" s="312"/>
      <c r="F458" s="315" t="s">
        <v>447</v>
      </c>
      <c r="G458" s="321">
        <v>0</v>
      </c>
      <c r="H458" s="321">
        <v>0</v>
      </c>
      <c r="I458" s="321">
        <v>0</v>
      </c>
      <c r="J458" s="321">
        <v>0</v>
      </c>
      <c r="K458" s="321">
        <v>0</v>
      </c>
      <c r="L458" s="321">
        <v>0</v>
      </c>
      <c r="M458" s="321">
        <v>0</v>
      </c>
      <c r="N458" s="310">
        <v>0</v>
      </c>
      <c r="O458" s="359">
        <v>0</v>
      </c>
    </row>
    <row r="459" spans="1:15" ht="12.75" x14ac:dyDescent="0.2">
      <c r="A459" s="339">
        <v>2</v>
      </c>
      <c r="B459" s="337">
        <v>6</v>
      </c>
      <c r="C459" s="337">
        <v>6</v>
      </c>
      <c r="D459" s="337">
        <v>1</v>
      </c>
      <c r="E459" s="337" t="s">
        <v>305</v>
      </c>
      <c r="F459" s="340" t="s">
        <v>447</v>
      </c>
      <c r="G459" s="404"/>
      <c r="H459" s="404"/>
      <c r="I459" s="404"/>
      <c r="J459" s="404"/>
      <c r="K459" s="404"/>
      <c r="L459" s="404"/>
      <c r="M459" s="404"/>
      <c r="N459" s="404">
        <v>0</v>
      </c>
      <c r="O459" s="368">
        <v>0</v>
      </c>
    </row>
    <row r="460" spans="1:15" ht="12.75" x14ac:dyDescent="0.2">
      <c r="A460" s="319">
        <v>2</v>
      </c>
      <c r="B460" s="320">
        <v>6</v>
      </c>
      <c r="C460" s="320">
        <v>6</v>
      </c>
      <c r="D460" s="320">
        <v>2</v>
      </c>
      <c r="E460" s="320"/>
      <c r="F460" s="316" t="s">
        <v>448</v>
      </c>
      <c r="G460" s="321">
        <v>0</v>
      </c>
      <c r="H460" s="321">
        <v>0</v>
      </c>
      <c r="I460" s="321">
        <v>0</v>
      </c>
      <c r="J460" s="321">
        <v>0</v>
      </c>
      <c r="K460" s="321">
        <v>0</v>
      </c>
      <c r="L460" s="321">
        <v>0</v>
      </c>
      <c r="M460" s="321">
        <v>0</v>
      </c>
      <c r="N460" s="321">
        <v>0</v>
      </c>
      <c r="O460" s="370">
        <v>0</v>
      </c>
    </row>
    <row r="461" spans="1:15" ht="12.75" x14ac:dyDescent="0.2">
      <c r="A461" s="311">
        <v>2</v>
      </c>
      <c r="B461" s="312">
        <v>6</v>
      </c>
      <c r="C461" s="312">
        <v>6</v>
      </c>
      <c r="D461" s="312">
        <v>2</v>
      </c>
      <c r="E461" s="312" t="s">
        <v>305</v>
      </c>
      <c r="F461" s="315" t="s">
        <v>448</v>
      </c>
      <c r="G461" s="321"/>
      <c r="H461" s="321"/>
      <c r="I461" s="321"/>
      <c r="J461" s="321"/>
      <c r="K461" s="321"/>
      <c r="L461" s="321"/>
      <c r="M461" s="321"/>
      <c r="N461" s="310">
        <v>0</v>
      </c>
      <c r="O461" s="359">
        <v>0</v>
      </c>
    </row>
    <row r="462" spans="1:15" ht="12.75" x14ac:dyDescent="0.2">
      <c r="A462" s="319">
        <v>2</v>
      </c>
      <c r="B462" s="320">
        <v>6</v>
      </c>
      <c r="C462" s="320">
        <v>8</v>
      </c>
      <c r="D462" s="320"/>
      <c r="E462" s="320"/>
      <c r="F462" s="316" t="s">
        <v>276</v>
      </c>
      <c r="G462" s="321">
        <v>0</v>
      </c>
      <c r="H462" s="321">
        <v>0</v>
      </c>
      <c r="I462" s="321">
        <v>0</v>
      </c>
      <c r="J462" s="321">
        <v>0</v>
      </c>
      <c r="K462" s="321">
        <v>0</v>
      </c>
      <c r="L462" s="321">
        <v>0</v>
      </c>
      <c r="M462" s="321">
        <v>0</v>
      </c>
      <c r="N462" s="321">
        <v>0</v>
      </c>
      <c r="O462" s="370">
        <v>0</v>
      </c>
    </row>
    <row r="463" spans="1:15" ht="12.75" x14ac:dyDescent="0.2">
      <c r="A463" s="317">
        <v>2</v>
      </c>
      <c r="B463" s="312">
        <v>6</v>
      </c>
      <c r="C463" s="312">
        <v>8</v>
      </c>
      <c r="D463" s="312">
        <v>1</v>
      </c>
      <c r="E463" s="312"/>
      <c r="F463" s="315" t="s">
        <v>277</v>
      </c>
      <c r="G463" s="310">
        <v>0</v>
      </c>
      <c r="H463" s="310">
        <v>0</v>
      </c>
      <c r="I463" s="310">
        <v>0</v>
      </c>
      <c r="J463" s="310">
        <v>0</v>
      </c>
      <c r="K463" s="310">
        <v>0</v>
      </c>
      <c r="L463" s="310">
        <v>0</v>
      </c>
      <c r="M463" s="310">
        <v>0</v>
      </c>
      <c r="N463" s="310">
        <v>0</v>
      </c>
      <c r="O463" s="359">
        <v>0</v>
      </c>
    </row>
    <row r="464" spans="1:15" ht="12.75" x14ac:dyDescent="0.2">
      <c r="A464" s="317">
        <v>2</v>
      </c>
      <c r="B464" s="312">
        <v>6</v>
      </c>
      <c r="C464" s="312">
        <v>8</v>
      </c>
      <c r="D464" s="312">
        <v>1</v>
      </c>
      <c r="E464" s="312" t="s">
        <v>305</v>
      </c>
      <c r="F464" s="315" t="s">
        <v>277</v>
      </c>
      <c r="G464" s="321"/>
      <c r="H464" s="321"/>
      <c r="I464" s="321"/>
      <c r="J464" s="321"/>
      <c r="K464" s="321"/>
      <c r="L464" s="321"/>
      <c r="M464" s="321"/>
      <c r="N464" s="310">
        <v>0</v>
      </c>
      <c r="O464" s="359">
        <v>0</v>
      </c>
    </row>
    <row r="465" spans="1:15" ht="12.75" x14ac:dyDescent="0.2">
      <c r="A465" s="319">
        <v>2</v>
      </c>
      <c r="B465" s="320">
        <v>6</v>
      </c>
      <c r="C465" s="320">
        <v>8</v>
      </c>
      <c r="D465" s="320">
        <v>3</v>
      </c>
      <c r="E465" s="320"/>
      <c r="F465" s="316" t="s">
        <v>278</v>
      </c>
      <c r="G465" s="321">
        <v>0</v>
      </c>
      <c r="H465" s="321">
        <v>0</v>
      </c>
      <c r="I465" s="321">
        <v>0</v>
      </c>
      <c r="J465" s="321">
        <v>0</v>
      </c>
      <c r="K465" s="321">
        <v>0</v>
      </c>
      <c r="L465" s="321">
        <v>0</v>
      </c>
      <c r="M465" s="321">
        <v>0</v>
      </c>
      <c r="N465" s="321">
        <v>0</v>
      </c>
      <c r="O465" s="370">
        <v>0</v>
      </c>
    </row>
    <row r="466" spans="1:15" ht="12.75" x14ac:dyDescent="0.2">
      <c r="A466" s="317">
        <v>2</v>
      </c>
      <c r="B466" s="312">
        <v>6</v>
      </c>
      <c r="C466" s="312">
        <v>8</v>
      </c>
      <c r="D466" s="312">
        <v>3</v>
      </c>
      <c r="E466" s="312" t="s">
        <v>305</v>
      </c>
      <c r="F466" s="315" t="s">
        <v>279</v>
      </c>
      <c r="G466" s="321"/>
      <c r="H466" s="321"/>
      <c r="I466" s="321"/>
      <c r="J466" s="321"/>
      <c r="K466" s="321"/>
      <c r="L466" s="321"/>
      <c r="M466" s="321"/>
      <c r="N466" s="310">
        <v>0</v>
      </c>
      <c r="O466" s="359">
        <v>0</v>
      </c>
    </row>
    <row r="467" spans="1:15" ht="12.75" x14ac:dyDescent="0.2">
      <c r="A467" s="319">
        <v>2</v>
      </c>
      <c r="B467" s="320">
        <v>6</v>
      </c>
      <c r="C467" s="320">
        <v>8</v>
      </c>
      <c r="D467" s="320">
        <v>3</v>
      </c>
      <c r="E467" s="320" t="s">
        <v>306</v>
      </c>
      <c r="F467" s="316" t="s">
        <v>280</v>
      </c>
      <c r="G467" s="321"/>
      <c r="H467" s="321"/>
      <c r="I467" s="321"/>
      <c r="J467" s="321"/>
      <c r="K467" s="321"/>
      <c r="L467" s="321"/>
      <c r="M467" s="321"/>
      <c r="N467" s="321">
        <v>0</v>
      </c>
      <c r="O467" s="370">
        <v>0</v>
      </c>
    </row>
    <row r="468" spans="1:15" ht="12.75" x14ac:dyDescent="0.2">
      <c r="A468" s="317">
        <v>2</v>
      </c>
      <c r="B468" s="312">
        <v>6</v>
      </c>
      <c r="C468" s="312">
        <v>8</v>
      </c>
      <c r="D468" s="312">
        <v>5</v>
      </c>
      <c r="E468" s="312"/>
      <c r="F468" s="315" t="s">
        <v>281</v>
      </c>
      <c r="G468" s="321">
        <v>0</v>
      </c>
      <c r="H468" s="321">
        <v>0</v>
      </c>
      <c r="I468" s="321">
        <v>0</v>
      </c>
      <c r="J468" s="321">
        <v>0</v>
      </c>
      <c r="K468" s="321">
        <v>0</v>
      </c>
      <c r="L468" s="321">
        <v>0</v>
      </c>
      <c r="M468" s="321">
        <v>0</v>
      </c>
      <c r="N468" s="310">
        <v>0</v>
      </c>
      <c r="O468" s="359">
        <v>0</v>
      </c>
    </row>
    <row r="469" spans="1:15" ht="12.75" x14ac:dyDescent="0.2">
      <c r="A469" s="322">
        <v>2</v>
      </c>
      <c r="B469" s="320">
        <v>6</v>
      </c>
      <c r="C469" s="320">
        <v>8</v>
      </c>
      <c r="D469" s="320">
        <v>5</v>
      </c>
      <c r="E469" s="320" t="s">
        <v>305</v>
      </c>
      <c r="F469" s="329" t="s">
        <v>281</v>
      </c>
      <c r="G469" s="321"/>
      <c r="H469" s="321"/>
      <c r="I469" s="321"/>
      <c r="J469" s="321"/>
      <c r="K469" s="321"/>
      <c r="L469" s="321"/>
      <c r="M469" s="321"/>
      <c r="N469" s="321">
        <v>0</v>
      </c>
      <c r="O469" s="370">
        <v>0</v>
      </c>
    </row>
    <row r="470" spans="1:15" ht="12.75" x14ac:dyDescent="0.2">
      <c r="A470" s="317">
        <v>2</v>
      </c>
      <c r="B470" s="312">
        <v>6</v>
      </c>
      <c r="C470" s="312">
        <v>8</v>
      </c>
      <c r="D470" s="312">
        <v>6</v>
      </c>
      <c r="E470" s="312"/>
      <c r="F470" s="315" t="s">
        <v>282</v>
      </c>
      <c r="G470" s="321">
        <v>0</v>
      </c>
      <c r="H470" s="321">
        <v>0</v>
      </c>
      <c r="I470" s="321">
        <v>0</v>
      </c>
      <c r="J470" s="321">
        <v>0</v>
      </c>
      <c r="K470" s="321">
        <v>0</v>
      </c>
      <c r="L470" s="321">
        <v>0</v>
      </c>
      <c r="M470" s="321">
        <v>0</v>
      </c>
      <c r="N470" s="310">
        <v>0</v>
      </c>
      <c r="O470" s="359">
        <v>0</v>
      </c>
    </row>
    <row r="471" spans="1:15" ht="12.75" x14ac:dyDescent="0.2">
      <c r="A471" s="319">
        <v>2</v>
      </c>
      <c r="B471" s="320">
        <v>6</v>
      </c>
      <c r="C471" s="320">
        <v>8</v>
      </c>
      <c r="D471" s="320">
        <v>6</v>
      </c>
      <c r="E471" s="320" t="s">
        <v>305</v>
      </c>
      <c r="F471" s="329" t="s">
        <v>282</v>
      </c>
      <c r="G471" s="321"/>
      <c r="H471" s="321"/>
      <c r="I471" s="321"/>
      <c r="J471" s="321"/>
      <c r="K471" s="321"/>
      <c r="L471" s="321"/>
      <c r="M471" s="321"/>
      <c r="N471" s="321">
        <v>0</v>
      </c>
      <c r="O471" s="370">
        <v>0</v>
      </c>
    </row>
    <row r="472" spans="1:15" ht="12.75" x14ac:dyDescent="0.2">
      <c r="A472" s="317">
        <v>2</v>
      </c>
      <c r="B472" s="312">
        <v>6</v>
      </c>
      <c r="C472" s="312">
        <v>8</v>
      </c>
      <c r="D472" s="312">
        <v>7</v>
      </c>
      <c r="E472" s="312"/>
      <c r="F472" s="315" t="s">
        <v>283</v>
      </c>
      <c r="G472" s="310">
        <v>0</v>
      </c>
      <c r="H472" s="310">
        <v>0</v>
      </c>
      <c r="I472" s="310">
        <v>0</v>
      </c>
      <c r="J472" s="310">
        <v>0</v>
      </c>
      <c r="K472" s="310">
        <v>0</v>
      </c>
      <c r="L472" s="310">
        <v>0</v>
      </c>
      <c r="M472" s="310">
        <v>0</v>
      </c>
      <c r="N472" s="310">
        <v>0</v>
      </c>
      <c r="O472" s="359">
        <v>0</v>
      </c>
    </row>
    <row r="473" spans="1:15" ht="12.75" x14ac:dyDescent="0.2">
      <c r="A473" s="317">
        <v>2</v>
      </c>
      <c r="B473" s="312">
        <v>6</v>
      </c>
      <c r="C473" s="312">
        <v>8</v>
      </c>
      <c r="D473" s="312">
        <v>7</v>
      </c>
      <c r="E473" s="312" t="s">
        <v>305</v>
      </c>
      <c r="F473" s="315" t="s">
        <v>283</v>
      </c>
      <c r="G473" s="310"/>
      <c r="H473" s="310"/>
      <c r="I473" s="310"/>
      <c r="J473" s="310"/>
      <c r="K473" s="310"/>
      <c r="L473" s="310"/>
      <c r="M473" s="310"/>
      <c r="N473" s="310">
        <v>0</v>
      </c>
      <c r="O473" s="359">
        <v>0</v>
      </c>
    </row>
    <row r="474" spans="1:15" ht="12.75" x14ac:dyDescent="0.2">
      <c r="A474" s="317">
        <v>2</v>
      </c>
      <c r="B474" s="312">
        <v>6</v>
      </c>
      <c r="C474" s="312">
        <v>8</v>
      </c>
      <c r="D474" s="312">
        <v>8</v>
      </c>
      <c r="E474" s="312"/>
      <c r="F474" s="315" t="s">
        <v>284</v>
      </c>
      <c r="G474" s="310">
        <v>0</v>
      </c>
      <c r="H474" s="310">
        <v>0</v>
      </c>
      <c r="I474" s="310">
        <v>0</v>
      </c>
      <c r="J474" s="310">
        <v>0</v>
      </c>
      <c r="K474" s="310">
        <v>0</v>
      </c>
      <c r="L474" s="310">
        <v>0</v>
      </c>
      <c r="M474" s="310">
        <v>0</v>
      </c>
      <c r="N474" s="310">
        <v>0</v>
      </c>
      <c r="O474" s="359">
        <v>0</v>
      </c>
    </row>
    <row r="475" spans="1:15" ht="12.75" x14ac:dyDescent="0.2">
      <c r="A475" s="317">
        <v>2</v>
      </c>
      <c r="B475" s="312">
        <v>6</v>
      </c>
      <c r="C475" s="312">
        <v>8</v>
      </c>
      <c r="D475" s="312">
        <v>8</v>
      </c>
      <c r="E475" s="312" t="s">
        <v>305</v>
      </c>
      <c r="F475" s="315" t="s">
        <v>285</v>
      </c>
      <c r="G475" s="321"/>
      <c r="H475" s="321"/>
      <c r="I475" s="321"/>
      <c r="J475" s="321"/>
      <c r="K475" s="321"/>
      <c r="L475" s="321"/>
      <c r="M475" s="321"/>
      <c r="N475" s="310">
        <v>0</v>
      </c>
      <c r="O475" s="359">
        <v>0</v>
      </c>
    </row>
    <row r="476" spans="1:15" ht="12.75" x14ac:dyDescent="0.2">
      <c r="A476" s="319">
        <v>2</v>
      </c>
      <c r="B476" s="320">
        <v>6</v>
      </c>
      <c r="C476" s="320">
        <v>8</v>
      </c>
      <c r="D476" s="320">
        <v>8</v>
      </c>
      <c r="E476" s="320" t="s">
        <v>306</v>
      </c>
      <c r="F476" s="329" t="s">
        <v>286</v>
      </c>
      <c r="G476" s="321"/>
      <c r="H476" s="321"/>
      <c r="I476" s="321"/>
      <c r="J476" s="321"/>
      <c r="K476" s="321"/>
      <c r="L476" s="321"/>
      <c r="M476" s="321"/>
      <c r="N476" s="321">
        <v>0</v>
      </c>
      <c r="O476" s="370">
        <v>0</v>
      </c>
    </row>
    <row r="477" spans="1:15" ht="12.75" x14ac:dyDescent="0.2">
      <c r="A477" s="317">
        <v>2</v>
      </c>
      <c r="B477" s="312">
        <v>6</v>
      </c>
      <c r="C477" s="312">
        <v>8</v>
      </c>
      <c r="D477" s="312">
        <v>8</v>
      </c>
      <c r="E477" s="312" t="s">
        <v>307</v>
      </c>
      <c r="F477" s="315" t="s">
        <v>287</v>
      </c>
      <c r="G477" s="321"/>
      <c r="H477" s="321"/>
      <c r="I477" s="321"/>
      <c r="J477" s="321"/>
      <c r="K477" s="321"/>
      <c r="L477" s="321"/>
      <c r="M477" s="321"/>
      <c r="N477" s="310">
        <v>0</v>
      </c>
      <c r="O477" s="359">
        <v>0</v>
      </c>
    </row>
    <row r="478" spans="1:15" ht="12.75" x14ac:dyDescent="0.2">
      <c r="A478" s="339">
        <v>2</v>
      </c>
      <c r="B478" s="337">
        <v>6</v>
      </c>
      <c r="C478" s="337">
        <v>8</v>
      </c>
      <c r="D478" s="337">
        <v>8</v>
      </c>
      <c r="E478" s="337" t="s">
        <v>308</v>
      </c>
      <c r="F478" s="340" t="s">
        <v>288</v>
      </c>
      <c r="G478" s="404"/>
      <c r="H478" s="404"/>
      <c r="I478" s="404"/>
      <c r="J478" s="404"/>
      <c r="K478" s="404"/>
      <c r="L478" s="404"/>
      <c r="M478" s="404"/>
      <c r="N478" s="404">
        <v>0</v>
      </c>
      <c r="O478" s="368">
        <v>0</v>
      </c>
    </row>
    <row r="479" spans="1:15" ht="12.75" x14ac:dyDescent="0.2">
      <c r="A479" s="322">
        <v>2</v>
      </c>
      <c r="B479" s="320">
        <v>6</v>
      </c>
      <c r="C479" s="320">
        <v>8</v>
      </c>
      <c r="D479" s="320">
        <v>9</v>
      </c>
      <c r="E479" s="320"/>
      <c r="F479" s="329" t="s">
        <v>289</v>
      </c>
      <c r="G479" s="321">
        <v>0</v>
      </c>
      <c r="H479" s="321">
        <v>0</v>
      </c>
      <c r="I479" s="321">
        <v>0</v>
      </c>
      <c r="J479" s="321">
        <v>0</v>
      </c>
      <c r="K479" s="321">
        <v>0</v>
      </c>
      <c r="L479" s="321">
        <v>0</v>
      </c>
      <c r="M479" s="321">
        <v>0</v>
      </c>
      <c r="N479" s="321">
        <v>0</v>
      </c>
      <c r="O479" s="369">
        <v>0</v>
      </c>
    </row>
    <row r="480" spans="1:15" ht="12.75" x14ac:dyDescent="0.2">
      <c r="A480" s="317">
        <v>2</v>
      </c>
      <c r="B480" s="312">
        <v>6</v>
      </c>
      <c r="C480" s="312">
        <v>8</v>
      </c>
      <c r="D480" s="312">
        <v>9</v>
      </c>
      <c r="E480" s="312" t="s">
        <v>305</v>
      </c>
      <c r="F480" s="315" t="s">
        <v>289</v>
      </c>
      <c r="G480" s="321"/>
      <c r="H480" s="321"/>
      <c r="I480" s="321"/>
      <c r="J480" s="321"/>
      <c r="K480" s="321"/>
      <c r="L480" s="321"/>
      <c r="M480" s="321"/>
      <c r="N480" s="310">
        <v>0</v>
      </c>
      <c r="O480" s="359">
        <v>0</v>
      </c>
    </row>
    <row r="481" spans="1:15" ht="12.75" x14ac:dyDescent="0.2">
      <c r="A481" s="322">
        <v>2</v>
      </c>
      <c r="B481" s="320">
        <v>6</v>
      </c>
      <c r="C481" s="320">
        <v>9</v>
      </c>
      <c r="D481" s="320"/>
      <c r="E481" s="320"/>
      <c r="F481" s="329" t="s">
        <v>449</v>
      </c>
      <c r="G481" s="321">
        <v>0</v>
      </c>
      <c r="H481" s="321">
        <v>0</v>
      </c>
      <c r="I481" s="321">
        <v>0</v>
      </c>
      <c r="J481" s="321">
        <v>0</v>
      </c>
      <c r="K481" s="321">
        <v>0</v>
      </c>
      <c r="L481" s="321">
        <v>0</v>
      </c>
      <c r="M481" s="321">
        <v>0</v>
      </c>
      <c r="N481" s="321">
        <v>0</v>
      </c>
      <c r="O481" s="369">
        <v>0</v>
      </c>
    </row>
    <row r="482" spans="1:15" ht="12.75" x14ac:dyDescent="0.2">
      <c r="A482" s="317">
        <v>2</v>
      </c>
      <c r="B482" s="312">
        <v>6</v>
      </c>
      <c r="C482" s="312">
        <v>9</v>
      </c>
      <c r="D482" s="312">
        <v>1</v>
      </c>
      <c r="E482" s="312"/>
      <c r="F482" s="315" t="s">
        <v>450</v>
      </c>
      <c r="G482" s="321">
        <v>0</v>
      </c>
      <c r="H482" s="321">
        <v>0</v>
      </c>
      <c r="I482" s="321">
        <v>0</v>
      </c>
      <c r="J482" s="321">
        <v>0</v>
      </c>
      <c r="K482" s="321">
        <v>0</v>
      </c>
      <c r="L482" s="321">
        <v>0</v>
      </c>
      <c r="M482" s="321">
        <v>0</v>
      </c>
      <c r="N482" s="310">
        <v>0</v>
      </c>
      <c r="O482" s="359">
        <v>0</v>
      </c>
    </row>
    <row r="483" spans="1:15" ht="12.75" x14ac:dyDescent="0.2">
      <c r="A483" s="322">
        <v>2</v>
      </c>
      <c r="B483" s="320">
        <v>6</v>
      </c>
      <c r="C483" s="320">
        <v>9</v>
      </c>
      <c r="D483" s="320">
        <v>1</v>
      </c>
      <c r="E483" s="320" t="s">
        <v>305</v>
      </c>
      <c r="F483" s="329" t="s">
        <v>450</v>
      </c>
      <c r="G483" s="321"/>
      <c r="H483" s="321"/>
      <c r="I483" s="321"/>
      <c r="J483" s="321"/>
      <c r="K483" s="321"/>
      <c r="L483" s="321"/>
      <c r="M483" s="321"/>
      <c r="N483" s="321">
        <v>0</v>
      </c>
      <c r="O483" s="369">
        <v>0</v>
      </c>
    </row>
    <row r="484" spans="1:15" ht="12.75" x14ac:dyDescent="0.2">
      <c r="A484" s="317">
        <v>2</v>
      </c>
      <c r="B484" s="312">
        <v>6</v>
      </c>
      <c r="C484" s="312">
        <v>9</v>
      </c>
      <c r="D484" s="312">
        <v>2</v>
      </c>
      <c r="E484" s="312"/>
      <c r="F484" s="315" t="s">
        <v>451</v>
      </c>
      <c r="G484" s="321">
        <v>0</v>
      </c>
      <c r="H484" s="321">
        <v>0</v>
      </c>
      <c r="I484" s="321">
        <v>0</v>
      </c>
      <c r="J484" s="321">
        <v>0</v>
      </c>
      <c r="K484" s="321">
        <v>0</v>
      </c>
      <c r="L484" s="321">
        <v>0</v>
      </c>
      <c r="M484" s="321">
        <v>0</v>
      </c>
      <c r="N484" s="310">
        <v>0</v>
      </c>
      <c r="O484" s="359">
        <v>0</v>
      </c>
    </row>
    <row r="485" spans="1:15" ht="12.75" x14ac:dyDescent="0.2">
      <c r="A485" s="341">
        <v>2</v>
      </c>
      <c r="B485" s="342">
        <v>6</v>
      </c>
      <c r="C485" s="343">
        <v>9</v>
      </c>
      <c r="D485" s="343">
        <v>2</v>
      </c>
      <c r="E485" s="343" t="s">
        <v>305</v>
      </c>
      <c r="F485" s="344" t="s">
        <v>451</v>
      </c>
      <c r="G485" s="405"/>
      <c r="H485" s="405"/>
      <c r="I485" s="405"/>
      <c r="J485" s="405"/>
      <c r="K485" s="405"/>
      <c r="L485" s="405"/>
      <c r="M485" s="405"/>
      <c r="N485" s="405">
        <v>0</v>
      </c>
      <c r="O485" s="367">
        <v>0</v>
      </c>
    </row>
    <row r="486" spans="1:15" ht="12.75" x14ac:dyDescent="0.2">
      <c r="A486" s="339">
        <v>2</v>
      </c>
      <c r="B486" s="337">
        <v>6</v>
      </c>
      <c r="C486" s="337">
        <v>9</v>
      </c>
      <c r="D486" s="337">
        <v>9</v>
      </c>
      <c r="E486" s="337"/>
      <c r="F486" s="340" t="s">
        <v>452</v>
      </c>
      <c r="G486" s="404">
        <v>0</v>
      </c>
      <c r="H486" s="404">
        <v>0</v>
      </c>
      <c r="I486" s="404">
        <v>0</v>
      </c>
      <c r="J486" s="404">
        <v>0</v>
      </c>
      <c r="K486" s="404">
        <v>0</v>
      </c>
      <c r="L486" s="404">
        <v>0</v>
      </c>
      <c r="M486" s="404">
        <v>0</v>
      </c>
      <c r="N486" s="404">
        <v>0</v>
      </c>
      <c r="O486" s="368">
        <v>0</v>
      </c>
    </row>
    <row r="487" spans="1:15" ht="12.75" x14ac:dyDescent="0.2">
      <c r="A487" s="319">
        <v>2</v>
      </c>
      <c r="B487" s="320">
        <v>6</v>
      </c>
      <c r="C487" s="320">
        <v>9</v>
      </c>
      <c r="D487" s="320">
        <v>9</v>
      </c>
      <c r="E487" s="320" t="s">
        <v>305</v>
      </c>
      <c r="F487" s="316" t="s">
        <v>452</v>
      </c>
      <c r="G487" s="321"/>
      <c r="H487" s="321"/>
      <c r="I487" s="321"/>
      <c r="J487" s="321"/>
      <c r="K487" s="321"/>
      <c r="L487" s="321"/>
      <c r="M487" s="321"/>
      <c r="N487" s="321">
        <v>0</v>
      </c>
      <c r="O487" s="370">
        <v>0</v>
      </c>
    </row>
    <row r="488" spans="1:15" ht="12.75" x14ac:dyDescent="0.2">
      <c r="A488" s="317">
        <v>2</v>
      </c>
      <c r="B488" s="312">
        <v>7</v>
      </c>
      <c r="C488" s="312"/>
      <c r="D488" s="312"/>
      <c r="E488" s="312"/>
      <c r="F488" s="315" t="s">
        <v>250</v>
      </c>
      <c r="G488" s="321">
        <v>0</v>
      </c>
      <c r="H488" s="321">
        <v>0</v>
      </c>
      <c r="I488" s="321">
        <v>0</v>
      </c>
      <c r="J488" s="321">
        <v>0</v>
      </c>
      <c r="K488" s="321">
        <v>0</v>
      </c>
      <c r="L488" s="321">
        <v>0</v>
      </c>
      <c r="M488" s="321">
        <v>0</v>
      </c>
      <c r="N488" s="310">
        <v>0</v>
      </c>
      <c r="O488" s="359">
        <v>0</v>
      </c>
    </row>
    <row r="489" spans="1:15" ht="12.75" x14ac:dyDescent="0.2">
      <c r="A489" s="319">
        <v>2</v>
      </c>
      <c r="B489" s="320">
        <v>7</v>
      </c>
      <c r="C489" s="320">
        <v>1</v>
      </c>
      <c r="D489" s="320"/>
      <c r="E489" s="320"/>
      <c r="F489" s="316" t="s">
        <v>290</v>
      </c>
      <c r="G489" s="321">
        <v>0</v>
      </c>
      <c r="H489" s="321">
        <v>0</v>
      </c>
      <c r="I489" s="321">
        <v>0</v>
      </c>
      <c r="J489" s="321">
        <v>0</v>
      </c>
      <c r="K489" s="321">
        <v>0</v>
      </c>
      <c r="L489" s="321">
        <v>0</v>
      </c>
      <c r="M489" s="321">
        <v>0</v>
      </c>
      <c r="N489" s="321">
        <v>0</v>
      </c>
      <c r="O489" s="370">
        <v>0</v>
      </c>
    </row>
    <row r="490" spans="1:15" ht="12.75" x14ac:dyDescent="0.2">
      <c r="A490" s="317">
        <v>2</v>
      </c>
      <c r="B490" s="312">
        <v>7</v>
      </c>
      <c r="C490" s="312">
        <v>1</v>
      </c>
      <c r="D490" s="312">
        <v>1</v>
      </c>
      <c r="E490" s="312"/>
      <c r="F490" s="315" t="s">
        <v>291</v>
      </c>
      <c r="G490" s="321">
        <v>0</v>
      </c>
      <c r="H490" s="321">
        <v>0</v>
      </c>
      <c r="I490" s="321">
        <v>0</v>
      </c>
      <c r="J490" s="321">
        <v>0</v>
      </c>
      <c r="K490" s="321">
        <v>0</v>
      </c>
      <c r="L490" s="321">
        <v>0</v>
      </c>
      <c r="M490" s="321">
        <v>0</v>
      </c>
      <c r="N490" s="310">
        <v>0</v>
      </c>
      <c r="O490" s="359">
        <v>0</v>
      </c>
    </row>
    <row r="491" spans="1:15" ht="12.75" x14ac:dyDescent="0.2">
      <c r="A491" s="319">
        <v>2</v>
      </c>
      <c r="B491" s="320">
        <v>7</v>
      </c>
      <c r="C491" s="320">
        <v>1</v>
      </c>
      <c r="D491" s="320">
        <v>1</v>
      </c>
      <c r="E491" s="320" t="s">
        <v>305</v>
      </c>
      <c r="F491" s="316" t="s">
        <v>291</v>
      </c>
      <c r="G491" s="321"/>
      <c r="H491" s="321"/>
      <c r="I491" s="321"/>
      <c r="J491" s="321"/>
      <c r="K491" s="321"/>
      <c r="L491" s="321"/>
      <c r="M491" s="321"/>
      <c r="N491" s="321">
        <v>0</v>
      </c>
      <c r="O491" s="370">
        <v>0</v>
      </c>
    </row>
    <row r="492" spans="1:15" ht="12.75" x14ac:dyDescent="0.2">
      <c r="A492" s="317">
        <v>2</v>
      </c>
      <c r="B492" s="312">
        <v>7</v>
      </c>
      <c r="C492" s="312">
        <v>1</v>
      </c>
      <c r="D492" s="312">
        <v>2</v>
      </c>
      <c r="E492" s="312"/>
      <c r="F492" s="315" t="s">
        <v>292</v>
      </c>
      <c r="G492" s="321">
        <v>0</v>
      </c>
      <c r="H492" s="321">
        <v>0</v>
      </c>
      <c r="I492" s="321">
        <v>0</v>
      </c>
      <c r="J492" s="321">
        <v>0</v>
      </c>
      <c r="K492" s="321">
        <v>0</v>
      </c>
      <c r="L492" s="321">
        <v>0</v>
      </c>
      <c r="M492" s="321">
        <v>0</v>
      </c>
      <c r="N492" s="310">
        <v>0</v>
      </c>
      <c r="O492" s="359">
        <v>0</v>
      </c>
    </row>
    <row r="493" spans="1:15" ht="12.75" x14ac:dyDescent="0.2">
      <c r="A493" s="319">
        <v>2</v>
      </c>
      <c r="B493" s="320">
        <v>7</v>
      </c>
      <c r="C493" s="320">
        <v>1</v>
      </c>
      <c r="D493" s="320">
        <v>2</v>
      </c>
      <c r="E493" s="320" t="s">
        <v>305</v>
      </c>
      <c r="F493" s="316" t="s">
        <v>292</v>
      </c>
      <c r="G493" s="321"/>
      <c r="H493" s="321"/>
      <c r="I493" s="321"/>
      <c r="J493" s="321"/>
      <c r="K493" s="321"/>
      <c r="L493" s="321"/>
      <c r="M493" s="321"/>
      <c r="N493" s="321">
        <v>0</v>
      </c>
      <c r="O493" s="370">
        <v>0</v>
      </c>
    </row>
    <row r="494" spans="1:15" ht="12.75" x14ac:dyDescent="0.2">
      <c r="A494" s="317">
        <v>2</v>
      </c>
      <c r="B494" s="312">
        <v>7</v>
      </c>
      <c r="C494" s="312">
        <v>1</v>
      </c>
      <c r="D494" s="312">
        <v>3</v>
      </c>
      <c r="E494" s="312"/>
      <c r="F494" s="315" t="s">
        <v>293</v>
      </c>
      <c r="G494" s="321">
        <v>0</v>
      </c>
      <c r="H494" s="321">
        <v>0</v>
      </c>
      <c r="I494" s="321">
        <v>0</v>
      </c>
      <c r="J494" s="321">
        <v>0</v>
      </c>
      <c r="K494" s="321">
        <v>0</v>
      </c>
      <c r="L494" s="321">
        <v>0</v>
      </c>
      <c r="M494" s="321">
        <v>0</v>
      </c>
      <c r="N494" s="310">
        <v>0</v>
      </c>
      <c r="O494" s="359">
        <v>0</v>
      </c>
    </row>
    <row r="495" spans="1:15" ht="12.75" x14ac:dyDescent="0.2">
      <c r="A495" s="322">
        <v>2</v>
      </c>
      <c r="B495" s="320">
        <v>7</v>
      </c>
      <c r="C495" s="320">
        <v>1</v>
      </c>
      <c r="D495" s="320">
        <v>3</v>
      </c>
      <c r="E495" s="320" t="s">
        <v>305</v>
      </c>
      <c r="F495" s="329" t="s">
        <v>293</v>
      </c>
      <c r="G495" s="321"/>
      <c r="H495" s="321"/>
      <c r="I495" s="321"/>
      <c r="J495" s="321"/>
      <c r="K495" s="321"/>
      <c r="L495" s="321"/>
      <c r="M495" s="321"/>
      <c r="N495" s="321">
        <v>0</v>
      </c>
      <c r="O495" s="370">
        <v>0</v>
      </c>
    </row>
    <row r="496" spans="1:15" ht="12.75" x14ac:dyDescent="0.2">
      <c r="A496" s="317">
        <v>2</v>
      </c>
      <c r="B496" s="312">
        <v>7</v>
      </c>
      <c r="C496" s="312">
        <v>1</v>
      </c>
      <c r="D496" s="312">
        <v>4</v>
      </c>
      <c r="E496" s="312"/>
      <c r="F496" s="315" t="s">
        <v>294</v>
      </c>
      <c r="G496" s="321">
        <v>0</v>
      </c>
      <c r="H496" s="321">
        <v>0</v>
      </c>
      <c r="I496" s="321">
        <v>0</v>
      </c>
      <c r="J496" s="321">
        <v>0</v>
      </c>
      <c r="K496" s="321">
        <v>0</v>
      </c>
      <c r="L496" s="321">
        <v>0</v>
      </c>
      <c r="M496" s="321">
        <v>0</v>
      </c>
      <c r="N496" s="310">
        <v>0</v>
      </c>
      <c r="O496" s="359">
        <v>0</v>
      </c>
    </row>
    <row r="497" spans="1:15" ht="12.75" x14ac:dyDescent="0.2">
      <c r="A497" s="339">
        <v>2</v>
      </c>
      <c r="B497" s="337">
        <v>7</v>
      </c>
      <c r="C497" s="337">
        <v>1</v>
      </c>
      <c r="D497" s="337">
        <v>4</v>
      </c>
      <c r="E497" s="337" t="s">
        <v>305</v>
      </c>
      <c r="F497" s="340" t="s">
        <v>294</v>
      </c>
      <c r="G497" s="404"/>
      <c r="H497" s="404"/>
      <c r="I497" s="404"/>
      <c r="J497" s="404"/>
      <c r="K497" s="404"/>
      <c r="L497" s="404"/>
      <c r="M497" s="404"/>
      <c r="N497" s="404">
        <v>0</v>
      </c>
      <c r="O497" s="368">
        <v>0</v>
      </c>
    </row>
    <row r="498" spans="1:15" ht="12.75" x14ac:dyDescent="0.2">
      <c r="A498" s="319">
        <v>2</v>
      </c>
      <c r="B498" s="320">
        <v>7</v>
      </c>
      <c r="C498" s="320">
        <v>1</v>
      </c>
      <c r="D498" s="320">
        <v>5</v>
      </c>
      <c r="E498" s="320"/>
      <c r="F498" s="316" t="s">
        <v>453</v>
      </c>
      <c r="G498" s="321">
        <v>0</v>
      </c>
      <c r="H498" s="321">
        <v>0</v>
      </c>
      <c r="I498" s="321">
        <v>0</v>
      </c>
      <c r="J498" s="321">
        <v>0</v>
      </c>
      <c r="K498" s="321">
        <v>0</v>
      </c>
      <c r="L498" s="321">
        <v>0</v>
      </c>
      <c r="M498" s="321">
        <v>0</v>
      </c>
      <c r="N498" s="321">
        <v>0</v>
      </c>
      <c r="O498" s="370">
        <v>0</v>
      </c>
    </row>
    <row r="499" spans="1:15" ht="12.75" x14ac:dyDescent="0.2">
      <c r="A499" s="317">
        <v>2</v>
      </c>
      <c r="B499" s="312">
        <v>7</v>
      </c>
      <c r="C499" s="312">
        <v>1</v>
      </c>
      <c r="D499" s="312">
        <v>5</v>
      </c>
      <c r="E499" s="312" t="s">
        <v>305</v>
      </c>
      <c r="F499" s="315" t="s">
        <v>453</v>
      </c>
      <c r="G499" s="321"/>
      <c r="H499" s="321"/>
      <c r="I499" s="321"/>
      <c r="J499" s="321"/>
      <c r="K499" s="321"/>
      <c r="L499" s="321"/>
      <c r="M499" s="321"/>
      <c r="N499" s="310">
        <v>0</v>
      </c>
      <c r="O499" s="359">
        <v>0</v>
      </c>
    </row>
    <row r="500" spans="1:15" ht="12.75" x14ac:dyDescent="0.2">
      <c r="A500" s="319">
        <v>2</v>
      </c>
      <c r="B500" s="320">
        <v>7</v>
      </c>
      <c r="C500" s="320">
        <v>2</v>
      </c>
      <c r="D500" s="320"/>
      <c r="E500" s="320"/>
      <c r="F500" s="316" t="s">
        <v>295</v>
      </c>
      <c r="G500" s="321">
        <v>0</v>
      </c>
      <c r="H500" s="321">
        <v>0</v>
      </c>
      <c r="I500" s="321">
        <v>0</v>
      </c>
      <c r="J500" s="321">
        <v>0</v>
      </c>
      <c r="K500" s="321">
        <v>0</v>
      </c>
      <c r="L500" s="321">
        <v>0</v>
      </c>
      <c r="M500" s="321">
        <v>0</v>
      </c>
      <c r="N500" s="321">
        <v>0</v>
      </c>
      <c r="O500" s="370">
        <v>0</v>
      </c>
    </row>
    <row r="501" spans="1:15" ht="12.75" x14ac:dyDescent="0.2">
      <c r="A501" s="317">
        <v>2</v>
      </c>
      <c r="B501" s="312">
        <v>7</v>
      </c>
      <c r="C501" s="312">
        <v>2</v>
      </c>
      <c r="D501" s="312">
        <v>1</v>
      </c>
      <c r="E501" s="312"/>
      <c r="F501" s="315" t="s">
        <v>296</v>
      </c>
      <c r="G501" s="321">
        <v>0</v>
      </c>
      <c r="H501" s="321">
        <v>0</v>
      </c>
      <c r="I501" s="321">
        <v>0</v>
      </c>
      <c r="J501" s="321">
        <v>0</v>
      </c>
      <c r="K501" s="321">
        <v>0</v>
      </c>
      <c r="L501" s="321">
        <v>0</v>
      </c>
      <c r="M501" s="321">
        <v>0</v>
      </c>
      <c r="N501" s="310">
        <v>0</v>
      </c>
      <c r="O501" s="359">
        <v>0</v>
      </c>
    </row>
    <row r="502" spans="1:15" ht="12.75" x14ac:dyDescent="0.2">
      <c r="A502" s="319">
        <v>2</v>
      </c>
      <c r="B502" s="320">
        <v>7</v>
      </c>
      <c r="C502" s="320">
        <v>2</v>
      </c>
      <c r="D502" s="320">
        <v>1</v>
      </c>
      <c r="E502" s="320" t="s">
        <v>305</v>
      </c>
      <c r="F502" s="316" t="s">
        <v>296</v>
      </c>
      <c r="G502" s="321"/>
      <c r="H502" s="321"/>
      <c r="I502" s="321"/>
      <c r="J502" s="321"/>
      <c r="K502" s="321"/>
      <c r="L502" s="321"/>
      <c r="M502" s="321"/>
      <c r="N502" s="321">
        <v>0</v>
      </c>
      <c r="O502" s="370">
        <v>0</v>
      </c>
    </row>
    <row r="503" spans="1:15" ht="12.75" x14ac:dyDescent="0.2">
      <c r="A503" s="317">
        <v>2</v>
      </c>
      <c r="B503" s="312">
        <v>7</v>
      </c>
      <c r="C503" s="312">
        <v>2</v>
      </c>
      <c r="D503" s="312">
        <v>2</v>
      </c>
      <c r="E503" s="312"/>
      <c r="F503" s="315" t="s">
        <v>297</v>
      </c>
      <c r="G503" s="321">
        <v>0</v>
      </c>
      <c r="H503" s="321">
        <v>0</v>
      </c>
      <c r="I503" s="321">
        <v>0</v>
      </c>
      <c r="J503" s="321">
        <v>0</v>
      </c>
      <c r="K503" s="321">
        <v>0</v>
      </c>
      <c r="L503" s="321">
        <v>0</v>
      </c>
      <c r="M503" s="321">
        <v>0</v>
      </c>
      <c r="N503" s="310">
        <v>0</v>
      </c>
      <c r="O503" s="359">
        <v>0</v>
      </c>
    </row>
    <row r="504" spans="1:15" ht="12.75" x14ac:dyDescent="0.2">
      <c r="A504" s="319">
        <v>2</v>
      </c>
      <c r="B504" s="320">
        <v>7</v>
      </c>
      <c r="C504" s="320">
        <v>2</v>
      </c>
      <c r="D504" s="320">
        <v>2</v>
      </c>
      <c r="E504" s="320" t="s">
        <v>305</v>
      </c>
      <c r="F504" s="316" t="s">
        <v>297</v>
      </c>
      <c r="G504" s="321"/>
      <c r="H504" s="321"/>
      <c r="I504" s="321"/>
      <c r="J504" s="321"/>
      <c r="K504" s="321"/>
      <c r="L504" s="321"/>
      <c r="M504" s="321"/>
      <c r="N504" s="321">
        <v>0</v>
      </c>
      <c r="O504" s="370">
        <v>0</v>
      </c>
    </row>
    <row r="505" spans="1:15" ht="12.75" x14ac:dyDescent="0.2">
      <c r="A505" s="317">
        <v>2</v>
      </c>
      <c r="B505" s="312">
        <v>7</v>
      </c>
      <c r="C505" s="312">
        <v>2</v>
      </c>
      <c r="D505" s="312">
        <v>3</v>
      </c>
      <c r="E505" s="312"/>
      <c r="F505" s="315" t="s">
        <v>298</v>
      </c>
      <c r="G505" s="321">
        <v>0</v>
      </c>
      <c r="H505" s="321">
        <v>0</v>
      </c>
      <c r="I505" s="321">
        <v>0</v>
      </c>
      <c r="J505" s="321">
        <v>0</v>
      </c>
      <c r="K505" s="321">
        <v>0</v>
      </c>
      <c r="L505" s="321">
        <v>0</v>
      </c>
      <c r="M505" s="321">
        <v>0</v>
      </c>
      <c r="N505" s="310">
        <v>0</v>
      </c>
      <c r="O505" s="359">
        <v>0</v>
      </c>
    </row>
    <row r="506" spans="1:15" ht="12.75" x14ac:dyDescent="0.2">
      <c r="A506" s="319">
        <v>2</v>
      </c>
      <c r="B506" s="320">
        <v>7</v>
      </c>
      <c r="C506" s="320">
        <v>2</v>
      </c>
      <c r="D506" s="320">
        <v>3</v>
      </c>
      <c r="E506" s="320" t="s">
        <v>305</v>
      </c>
      <c r="F506" s="316" t="s">
        <v>298</v>
      </c>
      <c r="G506" s="321"/>
      <c r="H506" s="321"/>
      <c r="I506" s="321"/>
      <c r="J506" s="321"/>
      <c r="K506" s="321"/>
      <c r="L506" s="321"/>
      <c r="M506" s="321"/>
      <c r="N506" s="321">
        <v>0</v>
      </c>
      <c r="O506" s="370">
        <v>0</v>
      </c>
    </row>
    <row r="507" spans="1:15" ht="12.75" x14ac:dyDescent="0.2">
      <c r="A507" s="317">
        <v>2</v>
      </c>
      <c r="B507" s="312">
        <v>7</v>
      </c>
      <c r="C507" s="312">
        <v>2</v>
      </c>
      <c r="D507" s="312">
        <v>4</v>
      </c>
      <c r="E507" s="312"/>
      <c r="F507" s="315" t="s">
        <v>299</v>
      </c>
      <c r="G507" s="321">
        <v>0</v>
      </c>
      <c r="H507" s="321">
        <v>0</v>
      </c>
      <c r="I507" s="321">
        <v>0</v>
      </c>
      <c r="J507" s="321">
        <v>0</v>
      </c>
      <c r="K507" s="321">
        <v>0</v>
      </c>
      <c r="L507" s="321">
        <v>0</v>
      </c>
      <c r="M507" s="321">
        <v>0</v>
      </c>
      <c r="N507" s="310">
        <v>0</v>
      </c>
      <c r="O507" s="359">
        <v>0</v>
      </c>
    </row>
    <row r="508" spans="1:15" ht="12.75" x14ac:dyDescent="0.2">
      <c r="A508" s="319">
        <v>2</v>
      </c>
      <c r="B508" s="320">
        <v>7</v>
      </c>
      <c r="C508" s="320">
        <v>2</v>
      </c>
      <c r="D508" s="320">
        <v>4</v>
      </c>
      <c r="E508" s="320" t="s">
        <v>305</v>
      </c>
      <c r="F508" s="316" t="s">
        <v>299</v>
      </c>
      <c r="G508" s="321"/>
      <c r="H508" s="321"/>
      <c r="I508" s="321"/>
      <c r="J508" s="321"/>
      <c r="K508" s="321"/>
      <c r="L508" s="321"/>
      <c r="M508" s="321"/>
      <c r="N508" s="321">
        <v>0</v>
      </c>
      <c r="O508" s="370">
        <v>0</v>
      </c>
    </row>
    <row r="509" spans="1:15" ht="12.75" x14ac:dyDescent="0.2">
      <c r="A509" s="317">
        <v>2</v>
      </c>
      <c r="B509" s="312">
        <v>7</v>
      </c>
      <c r="C509" s="312">
        <v>2</v>
      </c>
      <c r="D509" s="312">
        <v>7</v>
      </c>
      <c r="E509" s="312"/>
      <c r="F509" s="315" t="s">
        <v>300</v>
      </c>
      <c r="G509" s="321">
        <v>0</v>
      </c>
      <c r="H509" s="321">
        <v>0</v>
      </c>
      <c r="I509" s="321">
        <v>0</v>
      </c>
      <c r="J509" s="321">
        <v>0</v>
      </c>
      <c r="K509" s="321">
        <v>0</v>
      </c>
      <c r="L509" s="321">
        <v>0</v>
      </c>
      <c r="M509" s="321">
        <v>0</v>
      </c>
      <c r="N509" s="310">
        <v>0</v>
      </c>
      <c r="O509" s="359">
        <v>0</v>
      </c>
    </row>
    <row r="510" spans="1:15" ht="12.75" x14ac:dyDescent="0.2">
      <c r="A510" s="339">
        <v>2</v>
      </c>
      <c r="B510" s="337">
        <v>7</v>
      </c>
      <c r="C510" s="337">
        <v>2</v>
      </c>
      <c r="D510" s="337">
        <v>7</v>
      </c>
      <c r="E510" s="337" t="s">
        <v>305</v>
      </c>
      <c r="F510" s="340" t="s">
        <v>300</v>
      </c>
      <c r="G510" s="404"/>
      <c r="H510" s="404"/>
      <c r="I510" s="404"/>
      <c r="J510" s="404"/>
      <c r="K510" s="404"/>
      <c r="L510" s="404"/>
      <c r="M510" s="404"/>
      <c r="N510" s="404">
        <v>0</v>
      </c>
      <c r="O510" s="368">
        <v>0</v>
      </c>
    </row>
    <row r="511" spans="1:15" ht="12.75" x14ac:dyDescent="0.2">
      <c r="A511" s="319">
        <v>2</v>
      </c>
      <c r="B511" s="320">
        <v>7</v>
      </c>
      <c r="C511" s="320">
        <v>2</v>
      </c>
      <c r="D511" s="320">
        <v>8</v>
      </c>
      <c r="E511" s="320"/>
      <c r="F511" s="316" t="s">
        <v>301</v>
      </c>
      <c r="G511" s="321">
        <v>0</v>
      </c>
      <c r="H511" s="321">
        <v>0</v>
      </c>
      <c r="I511" s="321">
        <v>0</v>
      </c>
      <c r="J511" s="321">
        <v>0</v>
      </c>
      <c r="K511" s="321">
        <v>0</v>
      </c>
      <c r="L511" s="321">
        <v>0</v>
      </c>
      <c r="M511" s="321">
        <v>0</v>
      </c>
      <c r="N511" s="321">
        <v>0</v>
      </c>
      <c r="O511" s="370">
        <v>0</v>
      </c>
    </row>
    <row r="512" spans="1:15" ht="12.75" x14ac:dyDescent="0.2">
      <c r="A512" s="317">
        <v>2</v>
      </c>
      <c r="B512" s="312">
        <v>7</v>
      </c>
      <c r="C512" s="312">
        <v>2</v>
      </c>
      <c r="D512" s="312">
        <v>8</v>
      </c>
      <c r="E512" s="312" t="s">
        <v>305</v>
      </c>
      <c r="F512" s="315" t="s">
        <v>301</v>
      </c>
      <c r="G512" s="321"/>
      <c r="H512" s="321"/>
      <c r="I512" s="321"/>
      <c r="J512" s="321"/>
      <c r="K512" s="321"/>
      <c r="L512" s="321"/>
      <c r="M512" s="321"/>
      <c r="N512" s="310">
        <v>0</v>
      </c>
      <c r="O512" s="359">
        <v>0</v>
      </c>
    </row>
    <row r="513" spans="1:15" ht="12.75" x14ac:dyDescent="0.2">
      <c r="A513" s="319">
        <v>2</v>
      </c>
      <c r="B513" s="320">
        <v>7</v>
      </c>
      <c r="C513" s="320">
        <v>3</v>
      </c>
      <c r="D513" s="320"/>
      <c r="E513" s="320"/>
      <c r="F513" s="316" t="s">
        <v>302</v>
      </c>
      <c r="G513" s="321">
        <v>0</v>
      </c>
      <c r="H513" s="321">
        <v>0</v>
      </c>
      <c r="I513" s="321">
        <v>0</v>
      </c>
      <c r="J513" s="321">
        <v>0</v>
      </c>
      <c r="K513" s="321">
        <v>0</v>
      </c>
      <c r="L513" s="321">
        <v>0</v>
      </c>
      <c r="M513" s="321">
        <v>0</v>
      </c>
      <c r="N513" s="321">
        <v>0</v>
      </c>
      <c r="O513" s="370">
        <v>0</v>
      </c>
    </row>
    <row r="514" spans="1:15" ht="12.75" x14ac:dyDescent="0.2">
      <c r="A514" s="317">
        <v>2</v>
      </c>
      <c r="B514" s="312">
        <v>7</v>
      </c>
      <c r="C514" s="312">
        <v>3</v>
      </c>
      <c r="D514" s="312">
        <v>1</v>
      </c>
      <c r="E514" s="312"/>
      <c r="F514" s="315" t="s">
        <v>303</v>
      </c>
      <c r="G514" s="481">
        <v>0</v>
      </c>
      <c r="H514" s="481">
        <v>0</v>
      </c>
      <c r="I514" s="481">
        <v>0</v>
      </c>
      <c r="J514" s="481">
        <v>0</v>
      </c>
      <c r="K514" s="481">
        <v>0</v>
      </c>
      <c r="L514" s="481">
        <v>0</v>
      </c>
      <c r="M514" s="481">
        <v>0</v>
      </c>
      <c r="N514" s="481">
        <v>0</v>
      </c>
      <c r="O514" s="481">
        <v>0</v>
      </c>
    </row>
    <row r="515" spans="1:15" s="389" customFormat="1" ht="12.75" x14ac:dyDescent="0.2">
      <c r="A515" s="319">
        <v>2</v>
      </c>
      <c r="B515" s="320">
        <v>7</v>
      </c>
      <c r="C515" s="320">
        <v>3</v>
      </c>
      <c r="D515" s="320">
        <v>1</v>
      </c>
      <c r="E515" s="320" t="s">
        <v>305</v>
      </c>
      <c r="F515" s="482" t="s">
        <v>303</v>
      </c>
      <c r="G515" s="481"/>
      <c r="H515" s="481"/>
      <c r="I515" s="481"/>
      <c r="J515" s="481"/>
      <c r="K515" s="481"/>
      <c r="L515" s="481"/>
      <c r="M515" s="481"/>
      <c r="N515" s="481">
        <v>0</v>
      </c>
      <c r="O515" s="481">
        <v>0</v>
      </c>
    </row>
    <row r="516" spans="1:15" s="389" customFormat="1" ht="12.75" x14ac:dyDescent="0.2">
      <c r="A516" s="317">
        <v>2</v>
      </c>
      <c r="B516" s="312">
        <v>7</v>
      </c>
      <c r="C516" s="312">
        <v>3</v>
      </c>
      <c r="D516" s="312">
        <v>2</v>
      </c>
      <c r="E516" s="312"/>
      <c r="F516" s="482" t="s">
        <v>304</v>
      </c>
      <c r="G516" s="481">
        <v>0</v>
      </c>
      <c r="H516" s="481">
        <v>0</v>
      </c>
      <c r="I516" s="481">
        <v>0</v>
      </c>
      <c r="J516" s="481">
        <v>0</v>
      </c>
      <c r="K516" s="481">
        <v>0</v>
      </c>
      <c r="L516" s="481">
        <v>0</v>
      </c>
      <c r="M516" s="481">
        <v>0</v>
      </c>
      <c r="N516" s="481">
        <v>0</v>
      </c>
      <c r="O516" s="481">
        <v>0</v>
      </c>
    </row>
    <row r="517" spans="1:15" s="389" customFormat="1" ht="12.75" x14ac:dyDescent="0.2">
      <c r="A517" s="363">
        <v>2</v>
      </c>
      <c r="B517" s="363">
        <v>7</v>
      </c>
      <c r="C517" s="363">
        <v>3</v>
      </c>
      <c r="D517" s="363">
        <v>2</v>
      </c>
      <c r="E517" s="483" t="s">
        <v>305</v>
      </c>
      <c r="F517" s="362" t="s">
        <v>304</v>
      </c>
      <c r="G517" s="363"/>
      <c r="H517" s="363"/>
      <c r="I517" s="363"/>
      <c r="J517" s="363"/>
      <c r="K517" s="363"/>
      <c r="L517" s="363"/>
      <c r="M517" s="363"/>
      <c r="N517" s="364">
        <v>0</v>
      </c>
      <c r="O517" s="365">
        <v>0</v>
      </c>
    </row>
    <row r="518" spans="1:15" s="389" customFormat="1" x14ac:dyDescent="0.3">
      <c r="A518" s="390"/>
      <c r="B518" s="390"/>
      <c r="C518" s="390"/>
      <c r="D518" s="390"/>
      <c r="E518" s="390"/>
      <c r="F518" s="390"/>
      <c r="G518" s="390"/>
      <c r="H518" s="390"/>
      <c r="I518" s="390"/>
      <c r="J518" s="390"/>
      <c r="K518" s="390"/>
      <c r="L518" s="390"/>
      <c r="M518" s="390"/>
      <c r="N518" s="390"/>
    </row>
    <row r="519" spans="1:15" s="389" customFormat="1" x14ac:dyDescent="0.3">
      <c r="A519" s="390"/>
      <c r="B519" s="390"/>
      <c r="C519" s="390"/>
      <c r="D519" s="390"/>
      <c r="E519" s="390"/>
      <c r="F519" s="390"/>
      <c r="G519" s="390"/>
      <c r="H519" s="390"/>
      <c r="I519" s="390"/>
      <c r="J519" s="390"/>
      <c r="K519" s="390"/>
      <c r="L519" s="390"/>
      <c r="M519" s="390"/>
      <c r="N519" s="390"/>
    </row>
    <row r="520" spans="1:15" s="389" customFormat="1" x14ac:dyDescent="0.3">
      <c r="A520" s="390"/>
      <c r="B520" s="390"/>
      <c r="C520" s="390"/>
      <c r="D520" s="390"/>
      <c r="E520" s="390"/>
      <c r="F520" s="390"/>
      <c r="G520" s="390"/>
      <c r="H520" s="390"/>
      <c r="I520" s="390"/>
      <c r="J520" s="390"/>
      <c r="K520" s="390"/>
      <c r="L520" s="390"/>
      <c r="M520" s="390"/>
      <c r="N520" s="390"/>
    </row>
    <row r="521" spans="1:15" s="389" customFormat="1" x14ac:dyDescent="0.3">
      <c r="A521" s="390"/>
      <c r="B521" s="390"/>
      <c r="C521" s="390"/>
      <c r="D521" s="390"/>
      <c r="E521" s="390"/>
      <c r="F521" s="390"/>
      <c r="G521" s="390"/>
      <c r="H521" s="390"/>
      <c r="I521" s="390"/>
      <c r="J521" s="390"/>
      <c r="K521" s="390"/>
      <c r="L521" s="390"/>
      <c r="M521" s="390"/>
      <c r="N521" s="390"/>
    </row>
    <row r="522" spans="1:15" s="389" customFormat="1" x14ac:dyDescent="0.3">
      <c r="A522" s="390"/>
      <c r="B522" s="390"/>
      <c r="C522" s="390"/>
      <c r="D522" s="390"/>
      <c r="E522" s="390"/>
      <c r="F522" s="390"/>
      <c r="G522" s="390"/>
      <c r="H522" s="390"/>
      <c r="I522" s="390"/>
      <c r="J522" s="390"/>
      <c r="K522" s="390"/>
      <c r="L522" s="390"/>
      <c r="M522" s="390"/>
      <c r="N522" s="390"/>
    </row>
    <row r="523" spans="1:15" s="389" customFormat="1" x14ac:dyDescent="0.3">
      <c r="A523" s="390"/>
      <c r="B523" s="390"/>
      <c r="C523" s="390"/>
      <c r="D523" s="390"/>
      <c r="E523" s="390"/>
      <c r="F523" s="390"/>
      <c r="G523" s="390"/>
      <c r="H523" s="390"/>
      <c r="I523" s="390"/>
      <c r="J523" s="390"/>
      <c r="K523" s="390"/>
      <c r="L523" s="390"/>
      <c r="M523" s="390"/>
      <c r="N523" s="390"/>
    </row>
    <row r="524" spans="1:15" s="389" customFormat="1" x14ac:dyDescent="0.3">
      <c r="A524" s="390"/>
      <c r="B524" s="390"/>
      <c r="C524" s="390"/>
      <c r="D524" s="390"/>
      <c r="E524" s="390"/>
      <c r="F524" s="390"/>
      <c r="G524" s="390"/>
      <c r="H524" s="390"/>
      <c r="I524" s="390"/>
      <c r="J524" s="390"/>
      <c r="K524" s="390"/>
      <c r="L524" s="390"/>
      <c r="M524" s="390"/>
      <c r="N524" s="390"/>
    </row>
    <row r="525" spans="1:15" s="389" customFormat="1" x14ac:dyDescent="0.3">
      <c r="A525" s="390"/>
      <c r="B525" s="390"/>
      <c r="C525" s="390"/>
      <c r="D525" s="390"/>
      <c r="E525" s="390"/>
      <c r="F525" s="390"/>
      <c r="G525" s="390"/>
      <c r="H525" s="390"/>
      <c r="I525" s="390"/>
      <c r="J525" s="390"/>
      <c r="K525" s="390"/>
      <c r="L525" s="390"/>
      <c r="M525" s="390"/>
      <c r="N525" s="390"/>
    </row>
    <row r="526" spans="1:15" s="389" customFormat="1" x14ac:dyDescent="0.3">
      <c r="A526" s="390"/>
      <c r="B526" s="390"/>
      <c r="C526" s="390"/>
      <c r="D526" s="390"/>
      <c r="E526" s="390"/>
      <c r="F526" s="390"/>
      <c r="G526" s="390"/>
      <c r="H526" s="390"/>
      <c r="I526" s="390"/>
      <c r="J526" s="390"/>
      <c r="K526" s="390"/>
      <c r="L526" s="390"/>
      <c r="M526" s="390"/>
      <c r="N526" s="390"/>
    </row>
    <row r="527" spans="1:15" s="389" customFormat="1" x14ac:dyDescent="0.3">
      <c r="A527" s="390"/>
      <c r="B527" s="390"/>
      <c r="C527" s="390"/>
      <c r="D527" s="390"/>
      <c r="E527" s="390"/>
      <c r="F527" s="390"/>
      <c r="G527" s="390"/>
      <c r="H527" s="390"/>
      <c r="I527" s="390"/>
      <c r="J527" s="390"/>
      <c r="K527" s="390"/>
      <c r="L527" s="390"/>
      <c r="M527" s="390"/>
      <c r="N527" s="390"/>
    </row>
    <row r="528" spans="1:15" s="389" customFormat="1" x14ac:dyDescent="0.3">
      <c r="A528" s="390"/>
      <c r="B528" s="390"/>
      <c r="C528" s="390"/>
      <c r="D528" s="390"/>
      <c r="E528" s="390"/>
      <c r="F528" s="390"/>
      <c r="G528" s="390"/>
      <c r="H528" s="390"/>
      <c r="I528" s="390"/>
      <c r="J528" s="390"/>
      <c r="K528" s="390"/>
      <c r="L528" s="390"/>
      <c r="M528" s="390"/>
      <c r="N528" s="390"/>
    </row>
    <row r="529" spans="1:14" s="389" customFormat="1" x14ac:dyDescent="0.3">
      <c r="A529" s="390"/>
      <c r="B529" s="390"/>
      <c r="C529" s="390"/>
      <c r="D529" s="390"/>
      <c r="E529" s="390"/>
      <c r="F529" s="390"/>
      <c r="G529" s="390"/>
      <c r="H529" s="390"/>
      <c r="I529" s="390"/>
      <c r="J529" s="390"/>
      <c r="K529" s="390"/>
      <c r="L529" s="390"/>
      <c r="M529" s="390"/>
      <c r="N529" s="390"/>
    </row>
    <row r="530" spans="1:14" s="389" customFormat="1" x14ac:dyDescent="0.3">
      <c r="A530" s="390"/>
      <c r="B530" s="390"/>
      <c r="C530" s="390"/>
      <c r="D530" s="390"/>
      <c r="E530" s="390"/>
      <c r="F530" s="390"/>
      <c r="G530" s="390"/>
      <c r="H530" s="390"/>
      <c r="I530" s="390"/>
      <c r="J530" s="390"/>
      <c r="K530" s="390"/>
      <c r="L530" s="390"/>
      <c r="M530" s="390"/>
      <c r="N530" s="390"/>
    </row>
    <row r="531" spans="1:14" s="389" customFormat="1" x14ac:dyDescent="0.3">
      <c r="A531" s="390"/>
      <c r="B531" s="390"/>
      <c r="C531" s="390"/>
      <c r="D531" s="390"/>
      <c r="E531" s="390"/>
      <c r="F531" s="390"/>
      <c r="G531" s="390"/>
      <c r="H531" s="390"/>
      <c r="I531" s="390"/>
      <c r="J531" s="390"/>
      <c r="K531" s="390"/>
      <c r="L531" s="390"/>
      <c r="M531" s="390"/>
      <c r="N531" s="390"/>
    </row>
    <row r="532" spans="1:14" s="389" customFormat="1" x14ac:dyDescent="0.3">
      <c r="A532" s="390"/>
      <c r="B532" s="390"/>
      <c r="C532" s="390"/>
      <c r="D532" s="390"/>
      <c r="E532" s="390"/>
      <c r="F532" s="390"/>
      <c r="G532" s="390"/>
      <c r="H532" s="390"/>
      <c r="I532" s="390"/>
      <c r="J532" s="390"/>
      <c r="K532" s="390"/>
      <c r="L532" s="390"/>
      <c r="M532" s="390"/>
      <c r="N532" s="390"/>
    </row>
    <row r="533" spans="1:14" s="389" customFormat="1" x14ac:dyDescent="0.3">
      <c r="A533" s="390"/>
      <c r="B533" s="390"/>
      <c r="C533" s="390"/>
      <c r="D533" s="390"/>
      <c r="E533" s="390"/>
      <c r="F533" s="390"/>
      <c r="G533" s="390"/>
      <c r="H533" s="390"/>
      <c r="I533" s="390"/>
      <c r="J533" s="390"/>
      <c r="K533" s="390"/>
      <c r="L533" s="390"/>
      <c r="M533" s="390"/>
      <c r="N533" s="390"/>
    </row>
    <row r="534" spans="1:14" s="389" customFormat="1" x14ac:dyDescent="0.3">
      <c r="A534" s="390"/>
      <c r="B534" s="390"/>
      <c r="C534" s="390"/>
      <c r="D534" s="390"/>
      <c r="E534" s="390"/>
      <c r="F534" s="390"/>
      <c r="G534" s="390"/>
      <c r="H534" s="390"/>
      <c r="I534" s="390"/>
      <c r="J534" s="390"/>
      <c r="K534" s="390"/>
      <c r="L534" s="390"/>
      <c r="M534" s="390"/>
      <c r="N534" s="390"/>
    </row>
    <row r="535" spans="1:14" s="389" customFormat="1" x14ac:dyDescent="0.3">
      <c r="A535" s="390"/>
      <c r="B535" s="390"/>
      <c r="C535" s="390"/>
      <c r="D535" s="390"/>
      <c r="E535" s="390"/>
      <c r="F535" s="390"/>
      <c r="G535" s="390"/>
      <c r="H535" s="390"/>
      <c r="I535" s="390"/>
      <c r="J535" s="390"/>
      <c r="K535" s="390"/>
      <c r="L535" s="390"/>
      <c r="M535" s="390"/>
      <c r="N535" s="390"/>
    </row>
    <row r="536" spans="1:14" s="389" customFormat="1" x14ac:dyDescent="0.3">
      <c r="A536" s="390"/>
      <c r="B536" s="390"/>
      <c r="C536" s="390"/>
      <c r="D536" s="390"/>
      <c r="E536" s="390"/>
      <c r="F536" s="390"/>
      <c r="G536" s="390"/>
      <c r="H536" s="390"/>
      <c r="I536" s="390"/>
      <c r="J536" s="390"/>
      <c r="K536" s="390"/>
      <c r="L536" s="390"/>
      <c r="M536" s="390"/>
      <c r="N536" s="390"/>
    </row>
    <row r="537" spans="1:14" s="389" customFormat="1" x14ac:dyDescent="0.3">
      <c r="A537" s="390"/>
      <c r="B537" s="390"/>
      <c r="C537" s="390"/>
      <c r="D537" s="390"/>
      <c r="E537" s="390"/>
      <c r="F537" s="390"/>
      <c r="G537" s="390"/>
      <c r="H537" s="390"/>
      <c r="I537" s="390"/>
      <c r="J537" s="390"/>
      <c r="K537" s="390"/>
      <c r="L537" s="390"/>
      <c r="M537" s="390"/>
      <c r="N537" s="390"/>
    </row>
    <row r="538" spans="1:14" s="389" customFormat="1" x14ac:dyDescent="0.3">
      <c r="A538" s="390"/>
      <c r="B538" s="390"/>
      <c r="C538" s="390"/>
      <c r="D538" s="390"/>
      <c r="E538" s="390"/>
      <c r="F538" s="390"/>
      <c r="G538" s="390"/>
      <c r="H538" s="390"/>
      <c r="I538" s="390"/>
      <c r="J538" s="390"/>
      <c r="K538" s="390"/>
      <c r="L538" s="390"/>
      <c r="M538" s="390"/>
      <c r="N538" s="390"/>
    </row>
    <row r="539" spans="1:14" s="389" customFormat="1" x14ac:dyDescent="0.3">
      <c r="A539" s="390"/>
      <c r="B539" s="390"/>
      <c r="C539" s="390"/>
      <c r="D539" s="390"/>
      <c r="E539" s="390"/>
      <c r="F539" s="390"/>
      <c r="G539" s="390"/>
      <c r="H539" s="390"/>
      <c r="I539" s="390"/>
      <c r="J539" s="390"/>
      <c r="K539" s="390"/>
      <c r="L539" s="390"/>
      <c r="M539" s="390"/>
      <c r="N539" s="390"/>
    </row>
    <row r="540" spans="1:14" s="389" customFormat="1" x14ac:dyDescent="0.3">
      <c r="A540" s="390"/>
      <c r="B540" s="390"/>
      <c r="C540" s="390"/>
      <c r="D540" s="390"/>
      <c r="E540" s="390"/>
      <c r="F540" s="390"/>
      <c r="G540" s="390"/>
      <c r="H540" s="390"/>
      <c r="I540" s="390"/>
      <c r="J540" s="390"/>
      <c r="K540" s="390"/>
      <c r="L540" s="390"/>
      <c r="M540" s="390"/>
      <c r="N540" s="390"/>
    </row>
    <row r="541" spans="1:14" s="389" customFormat="1" x14ac:dyDescent="0.3">
      <c r="A541" s="390"/>
      <c r="B541" s="390"/>
      <c r="C541" s="390"/>
      <c r="D541" s="390"/>
      <c r="E541" s="390"/>
      <c r="F541" s="390"/>
      <c r="G541" s="390"/>
      <c r="H541" s="390"/>
      <c r="I541" s="390"/>
      <c r="J541" s="390"/>
      <c r="K541" s="390"/>
      <c r="L541" s="390"/>
      <c r="M541" s="390"/>
      <c r="N541" s="390"/>
    </row>
    <row r="542" spans="1:14" s="389" customFormat="1" x14ac:dyDescent="0.3">
      <c r="A542" s="390"/>
      <c r="B542" s="390"/>
      <c r="C542" s="390"/>
      <c r="D542" s="390"/>
      <c r="E542" s="390"/>
      <c r="F542" s="390"/>
      <c r="G542" s="390"/>
      <c r="H542" s="390"/>
      <c r="I542" s="390"/>
      <c r="J542" s="390"/>
      <c r="K542" s="390"/>
      <c r="L542" s="390"/>
      <c r="M542" s="390"/>
      <c r="N542" s="390"/>
    </row>
    <row r="543" spans="1:14" s="389" customFormat="1" x14ac:dyDescent="0.3">
      <c r="A543" s="390"/>
      <c r="B543" s="390"/>
      <c r="C543" s="390"/>
      <c r="D543" s="390"/>
      <c r="E543" s="390"/>
      <c r="F543" s="390"/>
      <c r="G543" s="390"/>
      <c r="H543" s="390"/>
      <c r="I543" s="390"/>
      <c r="J543" s="390"/>
      <c r="K543" s="390"/>
      <c r="L543" s="390"/>
      <c r="M543" s="390"/>
      <c r="N543" s="390"/>
    </row>
    <row r="544" spans="1:14" s="389" customFormat="1" x14ac:dyDescent="0.3">
      <c r="A544" s="390"/>
      <c r="B544" s="390"/>
      <c r="C544" s="390"/>
      <c r="D544" s="390"/>
      <c r="E544" s="390"/>
      <c r="F544" s="390"/>
      <c r="G544" s="390"/>
      <c r="H544" s="390"/>
      <c r="I544" s="390"/>
      <c r="J544" s="390"/>
      <c r="K544" s="390"/>
      <c r="L544" s="390"/>
      <c r="M544" s="390"/>
      <c r="N544" s="390"/>
    </row>
    <row r="545" spans="1:14" s="389" customFormat="1" x14ac:dyDescent="0.3">
      <c r="A545" s="390"/>
      <c r="B545" s="390"/>
      <c r="C545" s="390"/>
      <c r="D545" s="390"/>
      <c r="E545" s="390"/>
      <c r="F545" s="390"/>
      <c r="G545" s="390"/>
      <c r="H545" s="390"/>
      <c r="I545" s="390"/>
      <c r="J545" s="390"/>
      <c r="K545" s="390"/>
      <c r="L545" s="390"/>
      <c r="M545" s="390"/>
      <c r="N545" s="390"/>
    </row>
    <row r="546" spans="1:14" s="389" customFormat="1" x14ac:dyDescent="0.3">
      <c r="A546" s="390"/>
      <c r="B546" s="390"/>
      <c r="C546" s="390"/>
      <c r="D546" s="390"/>
      <c r="E546" s="390"/>
      <c r="F546" s="390"/>
      <c r="G546" s="390"/>
      <c r="H546" s="390"/>
      <c r="I546" s="390"/>
      <c r="J546" s="390"/>
      <c r="K546" s="390"/>
      <c r="L546" s="390"/>
      <c r="M546" s="390"/>
      <c r="N546" s="390"/>
    </row>
    <row r="547" spans="1:14" s="389" customFormat="1" x14ac:dyDescent="0.3">
      <c r="A547" s="390"/>
      <c r="B547" s="390"/>
      <c r="C547" s="390"/>
      <c r="D547" s="390"/>
      <c r="E547" s="390"/>
      <c r="F547" s="390"/>
      <c r="G547" s="390"/>
      <c r="H547" s="390"/>
      <c r="I547" s="390"/>
      <c r="J547" s="390"/>
      <c r="K547" s="390"/>
      <c r="L547" s="390"/>
      <c r="M547" s="390"/>
      <c r="N547" s="390"/>
    </row>
    <row r="548" spans="1:14" s="389" customFormat="1" x14ac:dyDescent="0.3">
      <c r="A548" s="390"/>
      <c r="B548" s="390"/>
      <c r="C548" s="390"/>
      <c r="D548" s="390"/>
      <c r="E548" s="390"/>
      <c r="F548" s="390"/>
      <c r="G548" s="390"/>
      <c r="H548" s="390"/>
      <c r="I548" s="390"/>
      <c r="J548" s="390"/>
      <c r="K548" s="390"/>
      <c r="L548" s="390"/>
      <c r="M548" s="390"/>
      <c r="N548" s="390"/>
    </row>
    <row r="549" spans="1:14" s="389" customFormat="1" x14ac:dyDescent="0.3">
      <c r="A549" s="390"/>
      <c r="B549" s="390"/>
      <c r="C549" s="390"/>
      <c r="D549" s="390"/>
      <c r="E549" s="390"/>
      <c r="F549" s="390"/>
      <c r="G549" s="390"/>
      <c r="H549" s="390"/>
      <c r="I549" s="390"/>
      <c r="J549" s="390"/>
      <c r="K549" s="390"/>
      <c r="L549" s="390"/>
      <c r="M549" s="390"/>
      <c r="N549" s="390"/>
    </row>
    <row r="550" spans="1:14" s="389" customFormat="1" x14ac:dyDescent="0.3">
      <c r="A550" s="390"/>
      <c r="B550" s="390"/>
      <c r="C550" s="390"/>
      <c r="D550" s="390"/>
      <c r="E550" s="390"/>
      <c r="F550" s="390"/>
      <c r="G550" s="390"/>
      <c r="H550" s="390"/>
      <c r="I550" s="390"/>
      <c r="J550" s="390"/>
      <c r="K550" s="390"/>
      <c r="L550" s="390"/>
      <c r="M550" s="390"/>
      <c r="N550" s="390"/>
    </row>
    <row r="551" spans="1:14" s="389" customFormat="1" x14ac:dyDescent="0.3">
      <c r="A551" s="390"/>
      <c r="B551" s="390"/>
      <c r="C551" s="390"/>
      <c r="D551" s="390"/>
      <c r="E551" s="390"/>
      <c r="F551" s="390"/>
      <c r="G551" s="390"/>
      <c r="H551" s="390"/>
      <c r="I551" s="390"/>
      <c r="J551" s="390"/>
      <c r="K551" s="390"/>
      <c r="L551" s="390"/>
      <c r="M551" s="390"/>
      <c r="N551" s="390"/>
    </row>
    <row r="552" spans="1:14" s="389" customFormat="1" x14ac:dyDescent="0.3">
      <c r="A552" s="390"/>
      <c r="B552" s="390"/>
      <c r="C552" s="390"/>
      <c r="D552" s="390"/>
      <c r="E552" s="390"/>
      <c r="F552" s="390"/>
      <c r="G552" s="390"/>
      <c r="H552" s="390"/>
      <c r="I552" s="390"/>
      <c r="J552" s="390"/>
      <c r="K552" s="390"/>
      <c r="L552" s="390"/>
      <c r="M552" s="390"/>
      <c r="N552" s="390"/>
    </row>
    <row r="553" spans="1:14" s="389" customFormat="1" x14ac:dyDescent="0.3">
      <c r="A553" s="390"/>
      <c r="B553" s="390"/>
      <c r="C553" s="390"/>
      <c r="D553" s="390"/>
      <c r="E553" s="390"/>
      <c r="F553" s="390"/>
      <c r="G553" s="390"/>
      <c r="H553" s="390"/>
      <c r="I553" s="390"/>
      <c r="J553" s="390"/>
      <c r="K553" s="390"/>
      <c r="L553" s="390"/>
      <c r="M553" s="390"/>
      <c r="N553" s="390"/>
    </row>
    <row r="554" spans="1:14" s="389" customFormat="1" x14ac:dyDescent="0.3">
      <c r="A554" s="390"/>
      <c r="B554" s="390"/>
      <c r="C554" s="390"/>
      <c r="D554" s="390"/>
      <c r="E554" s="390"/>
      <c r="F554" s="390"/>
      <c r="G554" s="390"/>
      <c r="H554" s="390"/>
      <c r="I554" s="390"/>
      <c r="J554" s="390"/>
      <c r="K554" s="390"/>
      <c r="L554" s="390"/>
      <c r="M554" s="390"/>
      <c r="N554" s="390"/>
    </row>
    <row r="555" spans="1:14" s="389" customFormat="1" x14ac:dyDescent="0.3">
      <c r="A555" s="390"/>
      <c r="B555" s="390"/>
      <c r="C555" s="390"/>
      <c r="D555" s="390"/>
      <c r="E555" s="390"/>
      <c r="F555" s="390"/>
      <c r="G555" s="390"/>
      <c r="H555" s="390"/>
      <c r="I555" s="390"/>
      <c r="J555" s="390"/>
      <c r="K555" s="390"/>
      <c r="L555" s="390"/>
      <c r="M555" s="390"/>
      <c r="N555" s="390"/>
    </row>
    <row r="556" spans="1:14" s="389" customFormat="1" x14ac:dyDescent="0.3">
      <c r="A556" s="390"/>
      <c r="B556" s="390"/>
      <c r="C556" s="390"/>
      <c r="D556" s="390"/>
      <c r="E556" s="390"/>
      <c r="F556" s="390"/>
      <c r="G556" s="390"/>
      <c r="H556" s="390"/>
      <c r="I556" s="390"/>
      <c r="J556" s="390"/>
      <c r="K556" s="390"/>
      <c r="L556" s="390"/>
      <c r="M556" s="390"/>
      <c r="N556" s="390"/>
    </row>
    <row r="557" spans="1:14" s="389" customFormat="1" x14ac:dyDescent="0.3">
      <c r="A557" s="390"/>
      <c r="B557" s="390"/>
      <c r="C557" s="390"/>
      <c r="D557" s="390"/>
      <c r="E557" s="390"/>
      <c r="F557" s="390"/>
      <c r="G557" s="390"/>
      <c r="H557" s="390"/>
      <c r="I557" s="390"/>
      <c r="J557" s="390"/>
      <c r="K557" s="390"/>
      <c r="L557" s="390"/>
      <c r="M557" s="390"/>
      <c r="N557" s="390"/>
    </row>
    <row r="558" spans="1:14" s="389" customFormat="1" x14ac:dyDescent="0.3">
      <c r="A558" s="390"/>
      <c r="B558" s="390"/>
      <c r="C558" s="390"/>
      <c r="D558" s="390"/>
      <c r="E558" s="390"/>
      <c r="F558" s="390"/>
      <c r="G558" s="390"/>
      <c r="H558" s="390"/>
      <c r="I558" s="390"/>
      <c r="J558" s="390"/>
      <c r="K558" s="390"/>
      <c r="L558" s="390"/>
      <c r="M558" s="390"/>
      <c r="N558" s="390"/>
    </row>
    <row r="559" spans="1:14" s="389" customFormat="1" x14ac:dyDescent="0.3">
      <c r="A559" s="390"/>
      <c r="B559" s="390"/>
      <c r="C559" s="390"/>
      <c r="D559" s="390"/>
      <c r="E559" s="390"/>
      <c r="F559" s="390"/>
      <c r="G559" s="390"/>
      <c r="H559" s="390"/>
      <c r="I559" s="390"/>
      <c r="J559" s="390"/>
      <c r="K559" s="390"/>
      <c r="L559" s="390"/>
      <c r="M559" s="390"/>
      <c r="N559" s="390"/>
    </row>
    <row r="560" spans="1:14" s="389" customFormat="1" x14ac:dyDescent="0.3">
      <c r="A560" s="390"/>
      <c r="B560" s="390"/>
      <c r="C560" s="390"/>
      <c r="D560" s="390"/>
      <c r="E560" s="390"/>
      <c r="F560" s="390"/>
      <c r="G560" s="390"/>
      <c r="H560" s="390"/>
      <c r="I560" s="390"/>
      <c r="J560" s="390"/>
      <c r="K560" s="390"/>
      <c r="L560" s="390"/>
      <c r="M560" s="390"/>
      <c r="N560" s="390"/>
    </row>
    <row r="561" spans="1:14" s="389" customFormat="1" x14ac:dyDescent="0.3">
      <c r="A561" s="390"/>
      <c r="B561" s="390"/>
      <c r="C561" s="390"/>
      <c r="D561" s="390"/>
      <c r="E561" s="390"/>
      <c r="F561" s="390"/>
      <c r="G561" s="390"/>
      <c r="H561" s="390"/>
      <c r="I561" s="390"/>
      <c r="J561" s="390"/>
      <c r="K561" s="390"/>
      <c r="L561" s="390"/>
      <c r="M561" s="390"/>
      <c r="N561" s="390"/>
    </row>
    <row r="562" spans="1:14" s="389" customFormat="1" x14ac:dyDescent="0.3">
      <c r="A562" s="390"/>
      <c r="B562" s="390"/>
      <c r="C562" s="390"/>
      <c r="D562" s="390"/>
      <c r="E562" s="390"/>
      <c r="F562" s="390"/>
      <c r="G562" s="390"/>
      <c r="H562" s="390"/>
      <c r="I562" s="390"/>
      <c r="J562" s="390"/>
      <c r="K562" s="390"/>
      <c r="L562" s="390"/>
      <c r="M562" s="390"/>
      <c r="N562" s="390"/>
    </row>
    <row r="563" spans="1:14" s="389" customFormat="1" x14ac:dyDescent="0.3">
      <c r="A563" s="390"/>
      <c r="B563" s="390"/>
      <c r="C563" s="390"/>
      <c r="D563" s="390"/>
      <c r="E563" s="390"/>
      <c r="F563" s="390"/>
      <c r="G563" s="390"/>
      <c r="H563" s="390"/>
      <c r="I563" s="390"/>
      <c r="J563" s="390"/>
      <c r="K563" s="390"/>
      <c r="L563" s="390"/>
      <c r="M563" s="390"/>
      <c r="N563" s="390"/>
    </row>
    <row r="564" spans="1:14" s="389" customFormat="1" x14ac:dyDescent="0.3">
      <c r="A564" s="390"/>
      <c r="B564" s="390"/>
      <c r="C564" s="390"/>
      <c r="D564" s="390"/>
      <c r="E564" s="390"/>
      <c r="F564" s="390"/>
      <c r="G564" s="390"/>
      <c r="H564" s="390"/>
      <c r="I564" s="390"/>
      <c r="J564" s="390"/>
      <c r="K564" s="390"/>
      <c r="L564" s="390"/>
      <c r="M564" s="390"/>
      <c r="N564" s="390"/>
    </row>
    <row r="565" spans="1:14" s="389" customFormat="1" x14ac:dyDescent="0.3">
      <c r="A565" s="390"/>
      <c r="B565" s="390"/>
      <c r="C565" s="390"/>
      <c r="D565" s="390"/>
      <c r="E565" s="390"/>
      <c r="F565" s="390"/>
      <c r="G565" s="390"/>
      <c r="H565" s="390"/>
      <c r="I565" s="390"/>
      <c r="J565" s="390"/>
      <c r="K565" s="390"/>
      <c r="L565" s="390"/>
      <c r="M565" s="390"/>
      <c r="N565" s="390"/>
    </row>
    <row r="566" spans="1:14" s="389" customFormat="1" x14ac:dyDescent="0.3">
      <c r="A566" s="390"/>
      <c r="B566" s="390"/>
      <c r="C566" s="390"/>
      <c r="D566" s="390"/>
      <c r="E566" s="390"/>
      <c r="F566" s="390"/>
      <c r="G566" s="390"/>
      <c r="H566" s="390"/>
      <c r="I566" s="390"/>
      <c r="J566" s="390"/>
      <c r="K566" s="390"/>
      <c r="L566" s="390"/>
      <c r="M566" s="390"/>
      <c r="N566" s="390"/>
    </row>
    <row r="567" spans="1:14" s="389" customFormat="1" x14ac:dyDescent="0.3">
      <c r="A567" s="390"/>
      <c r="B567" s="390"/>
      <c r="C567" s="390"/>
      <c r="D567" s="390"/>
      <c r="E567" s="390"/>
      <c r="F567" s="390"/>
      <c r="G567" s="390"/>
      <c r="H567" s="390"/>
      <c r="I567" s="390"/>
      <c r="J567" s="390"/>
      <c r="K567" s="390"/>
      <c r="L567" s="390"/>
      <c r="M567" s="390"/>
      <c r="N567" s="390"/>
    </row>
    <row r="568" spans="1:14" s="389" customFormat="1" x14ac:dyDescent="0.3">
      <c r="A568" s="390"/>
      <c r="B568" s="390"/>
      <c r="C568" s="390"/>
      <c r="D568" s="390"/>
      <c r="E568" s="390"/>
      <c r="F568" s="390"/>
      <c r="G568" s="390"/>
      <c r="H568" s="390"/>
      <c r="I568" s="390"/>
      <c r="J568" s="390"/>
      <c r="K568" s="390"/>
      <c r="L568" s="390"/>
      <c r="M568" s="390"/>
      <c r="N568" s="390"/>
    </row>
    <row r="569" spans="1:14" s="389" customFormat="1" x14ac:dyDescent="0.3">
      <c r="A569" s="390"/>
      <c r="B569" s="390"/>
      <c r="C569" s="390"/>
      <c r="D569" s="390"/>
      <c r="E569" s="390"/>
      <c r="F569" s="390"/>
      <c r="G569" s="390"/>
      <c r="H569" s="390"/>
      <c r="I569" s="390"/>
      <c r="J569" s="390"/>
      <c r="K569" s="390"/>
      <c r="L569" s="390"/>
      <c r="M569" s="390"/>
      <c r="N569" s="390"/>
    </row>
    <row r="570" spans="1:14" s="389" customFormat="1" x14ac:dyDescent="0.3">
      <c r="A570" s="390"/>
      <c r="B570" s="390"/>
      <c r="C570" s="390"/>
      <c r="D570" s="390"/>
      <c r="E570" s="390"/>
      <c r="F570" s="390"/>
      <c r="G570" s="390"/>
      <c r="H570" s="390"/>
      <c r="I570" s="390"/>
      <c r="J570" s="390"/>
      <c r="K570" s="390"/>
      <c r="L570" s="390"/>
      <c r="M570" s="390"/>
      <c r="N570" s="390"/>
    </row>
    <row r="571" spans="1:14" s="389" customFormat="1" x14ac:dyDescent="0.3">
      <c r="A571" s="390"/>
      <c r="B571" s="390"/>
      <c r="C571" s="390"/>
      <c r="D571" s="390"/>
      <c r="E571" s="390"/>
      <c r="F571" s="390"/>
      <c r="G571" s="390"/>
      <c r="H571" s="390"/>
      <c r="I571" s="390"/>
      <c r="J571" s="390"/>
      <c r="K571" s="390"/>
      <c r="L571" s="390"/>
      <c r="M571" s="390"/>
      <c r="N571" s="390"/>
    </row>
    <row r="572" spans="1:14" s="389" customFormat="1" x14ac:dyDescent="0.3">
      <c r="A572" s="390"/>
      <c r="B572" s="390"/>
      <c r="C572" s="390"/>
      <c r="D572" s="390"/>
      <c r="E572" s="390"/>
      <c r="F572" s="390"/>
      <c r="G572" s="390"/>
      <c r="H572" s="390"/>
      <c r="I572" s="390"/>
      <c r="J572" s="390"/>
      <c r="K572" s="390"/>
      <c r="L572" s="390"/>
      <c r="M572" s="390"/>
      <c r="N572" s="390"/>
    </row>
    <row r="573" spans="1:14" s="389" customFormat="1" x14ac:dyDescent="0.3">
      <c r="A573" s="390"/>
      <c r="B573" s="390"/>
      <c r="C573" s="390"/>
      <c r="D573" s="390"/>
      <c r="E573" s="390"/>
      <c r="F573" s="390"/>
      <c r="G573" s="390"/>
      <c r="H573" s="390"/>
      <c r="I573" s="390"/>
      <c r="J573" s="390"/>
      <c r="K573" s="390"/>
      <c r="L573" s="390"/>
      <c r="M573" s="390"/>
      <c r="N573" s="390"/>
    </row>
    <row r="574" spans="1:14" s="389" customFormat="1" x14ac:dyDescent="0.3">
      <c r="A574" s="390"/>
      <c r="B574" s="390"/>
      <c r="C574" s="390"/>
      <c r="D574" s="390"/>
      <c r="E574" s="390"/>
      <c r="F574" s="390"/>
      <c r="G574" s="390"/>
      <c r="H574" s="390"/>
      <c r="I574" s="390"/>
      <c r="J574" s="390"/>
      <c r="K574" s="390"/>
      <c r="L574" s="390"/>
      <c r="M574" s="390"/>
      <c r="N574" s="390"/>
    </row>
    <row r="575" spans="1:14" s="389" customFormat="1" x14ac:dyDescent="0.3">
      <c r="A575" s="390"/>
      <c r="B575" s="390"/>
      <c r="C575" s="390"/>
      <c r="D575" s="390"/>
      <c r="E575" s="390"/>
      <c r="F575" s="390"/>
      <c r="G575" s="390"/>
      <c r="H575" s="390"/>
      <c r="I575" s="390"/>
      <c r="J575" s="390"/>
      <c r="K575" s="390"/>
      <c r="L575" s="390"/>
      <c r="M575" s="390"/>
      <c r="N575" s="390"/>
    </row>
    <row r="576" spans="1:14" s="389" customFormat="1" x14ac:dyDescent="0.3">
      <c r="A576" s="390"/>
      <c r="B576" s="390"/>
      <c r="C576" s="390"/>
      <c r="D576" s="390"/>
      <c r="E576" s="390"/>
      <c r="F576" s="390"/>
      <c r="G576" s="390"/>
      <c r="H576" s="390"/>
      <c r="I576" s="390"/>
      <c r="J576" s="390"/>
      <c r="K576" s="390"/>
      <c r="L576" s="390"/>
      <c r="M576" s="390"/>
      <c r="N576" s="390"/>
    </row>
    <row r="577" spans="1:14" s="389" customFormat="1" x14ac:dyDescent="0.3">
      <c r="A577" s="390"/>
      <c r="B577" s="390"/>
      <c r="C577" s="390"/>
      <c r="D577" s="390"/>
      <c r="E577" s="390"/>
      <c r="F577" s="390"/>
      <c r="G577" s="390"/>
      <c r="H577" s="390"/>
      <c r="I577" s="390"/>
      <c r="J577" s="390"/>
      <c r="K577" s="390"/>
      <c r="L577" s="390"/>
      <c r="M577" s="390"/>
      <c r="N577" s="390"/>
    </row>
    <row r="578" spans="1:14" s="389" customFormat="1" x14ac:dyDescent="0.3">
      <c r="A578" s="390"/>
      <c r="B578" s="390"/>
      <c r="C578" s="390"/>
      <c r="D578" s="390"/>
      <c r="E578" s="390"/>
      <c r="F578" s="390"/>
      <c r="G578" s="390"/>
      <c r="H578" s="390"/>
      <c r="I578" s="390"/>
      <c r="J578" s="390"/>
      <c r="K578" s="390"/>
      <c r="L578" s="390"/>
      <c r="M578" s="390"/>
      <c r="N578" s="390"/>
    </row>
    <row r="579" spans="1:14" s="389" customFormat="1" x14ac:dyDescent="0.3">
      <c r="A579" s="390"/>
      <c r="B579" s="390"/>
      <c r="C579" s="390"/>
      <c r="D579" s="390"/>
      <c r="E579" s="390"/>
      <c r="F579" s="390"/>
      <c r="G579" s="390"/>
      <c r="H579" s="390"/>
      <c r="I579" s="390"/>
      <c r="J579" s="390"/>
      <c r="K579" s="390"/>
      <c r="L579" s="390"/>
      <c r="M579" s="390"/>
      <c r="N579" s="390"/>
    </row>
    <row r="580" spans="1:14" s="389" customFormat="1" x14ac:dyDescent="0.3">
      <c r="A580" s="390"/>
      <c r="B580" s="390"/>
      <c r="C580" s="390"/>
      <c r="D580" s="390"/>
      <c r="E580" s="390"/>
      <c r="F580" s="390"/>
      <c r="G580" s="390"/>
      <c r="H580" s="390"/>
      <c r="I580" s="390"/>
      <c r="J580" s="390"/>
      <c r="K580" s="390"/>
      <c r="L580" s="390"/>
      <c r="M580" s="390"/>
      <c r="N580" s="390"/>
    </row>
    <row r="581" spans="1:14" s="389" customFormat="1" x14ac:dyDescent="0.3">
      <c r="A581" s="390"/>
      <c r="B581" s="390"/>
      <c r="C581" s="390"/>
      <c r="D581" s="390"/>
      <c r="E581" s="390"/>
      <c r="F581" s="390"/>
      <c r="G581" s="390"/>
      <c r="H581" s="390"/>
      <c r="I581" s="390"/>
      <c r="J581" s="390"/>
      <c r="K581" s="390"/>
      <c r="L581" s="390"/>
      <c r="M581" s="390"/>
      <c r="N581" s="390"/>
    </row>
    <row r="582" spans="1:14" s="389" customFormat="1" x14ac:dyDescent="0.3">
      <c r="A582" s="390"/>
      <c r="B582" s="390"/>
      <c r="C582" s="390"/>
      <c r="D582" s="390"/>
      <c r="E582" s="390"/>
      <c r="F582" s="390"/>
      <c r="G582" s="390"/>
      <c r="H582" s="390"/>
      <c r="I582" s="390"/>
      <c r="J582" s="390"/>
      <c r="K582" s="390"/>
      <c r="L582" s="390"/>
      <c r="M582" s="390"/>
      <c r="N582" s="390"/>
    </row>
    <row r="583" spans="1:14" s="389" customFormat="1" x14ac:dyDescent="0.3">
      <c r="A583" s="390"/>
      <c r="B583" s="390"/>
      <c r="C583" s="390"/>
      <c r="D583" s="390"/>
      <c r="E583" s="390"/>
      <c r="F583" s="390"/>
      <c r="G583" s="390"/>
      <c r="H583" s="390"/>
      <c r="I583" s="390"/>
      <c r="J583" s="390"/>
      <c r="K583" s="390"/>
      <c r="L583" s="390"/>
      <c r="M583" s="390"/>
      <c r="N583" s="390"/>
    </row>
    <row r="584" spans="1:14" s="389" customFormat="1" x14ac:dyDescent="0.3">
      <c r="A584" s="390"/>
      <c r="B584" s="390"/>
      <c r="C584" s="390"/>
      <c r="D584" s="390"/>
      <c r="E584" s="390"/>
      <c r="F584" s="390"/>
      <c r="G584" s="390"/>
      <c r="H584" s="390"/>
      <c r="I584" s="390"/>
      <c r="J584" s="390"/>
      <c r="K584" s="390"/>
      <c r="L584" s="390"/>
      <c r="M584" s="390"/>
      <c r="N584" s="390"/>
    </row>
    <row r="585" spans="1:14" s="389" customFormat="1" x14ac:dyDescent="0.3">
      <c r="A585" s="390"/>
      <c r="B585" s="390"/>
      <c r="C585" s="390"/>
      <c r="D585" s="390"/>
      <c r="E585" s="390"/>
      <c r="F585" s="390"/>
      <c r="G585" s="390"/>
      <c r="H585" s="390"/>
      <c r="I585" s="390"/>
      <c r="J585" s="390"/>
      <c r="K585" s="390"/>
      <c r="L585" s="390"/>
      <c r="M585" s="390"/>
      <c r="N585" s="390"/>
    </row>
    <row r="586" spans="1:14" s="389" customFormat="1" x14ac:dyDescent="0.3">
      <c r="A586" s="390"/>
      <c r="B586" s="390"/>
      <c r="C586" s="390"/>
      <c r="D586" s="390"/>
      <c r="E586" s="390"/>
      <c r="F586" s="390"/>
      <c r="G586" s="390"/>
      <c r="H586" s="390"/>
      <c r="I586" s="390"/>
      <c r="J586" s="390"/>
      <c r="K586" s="390"/>
      <c r="L586" s="390"/>
      <c r="M586" s="390"/>
      <c r="N586" s="390"/>
    </row>
    <row r="587" spans="1:14" s="389" customFormat="1" x14ac:dyDescent="0.3">
      <c r="A587" s="390"/>
      <c r="B587" s="390"/>
      <c r="C587" s="390"/>
      <c r="D587" s="390"/>
      <c r="E587" s="390"/>
      <c r="F587" s="390"/>
      <c r="G587" s="390"/>
      <c r="H587" s="390"/>
      <c r="I587" s="390"/>
      <c r="J587" s="390"/>
      <c r="K587" s="390"/>
      <c r="L587" s="390"/>
      <c r="M587" s="390"/>
      <c r="N587" s="390"/>
    </row>
    <row r="588" spans="1:14" s="389" customFormat="1" x14ac:dyDescent="0.3">
      <c r="A588" s="390"/>
      <c r="B588" s="390"/>
      <c r="C588" s="390"/>
      <c r="D588" s="390"/>
      <c r="E588" s="390"/>
      <c r="F588" s="390"/>
      <c r="G588" s="390"/>
      <c r="H588" s="390"/>
      <c r="I588" s="390"/>
      <c r="J588" s="390"/>
      <c r="K588" s="390"/>
      <c r="L588" s="390"/>
      <c r="M588" s="390"/>
      <c r="N588" s="390"/>
    </row>
    <row r="589" spans="1:14" s="389" customFormat="1" x14ac:dyDescent="0.3">
      <c r="A589" s="390"/>
      <c r="B589" s="390"/>
      <c r="C589" s="390"/>
      <c r="D589" s="390"/>
      <c r="E589" s="390"/>
      <c r="F589" s="390"/>
      <c r="G589" s="390"/>
      <c r="H589" s="390"/>
      <c r="I589" s="390"/>
      <c r="J589" s="390"/>
      <c r="K589" s="390"/>
      <c r="L589" s="390"/>
      <c r="M589" s="390"/>
      <c r="N589" s="390"/>
    </row>
    <row r="590" spans="1:14" s="389" customFormat="1" x14ac:dyDescent="0.3">
      <c r="A590" s="390"/>
      <c r="B590" s="390"/>
      <c r="C590" s="390"/>
      <c r="D590" s="390"/>
      <c r="E590" s="390"/>
      <c r="F590" s="390"/>
      <c r="G590" s="390"/>
      <c r="H590" s="390"/>
      <c r="I590" s="390"/>
      <c r="J590" s="390"/>
      <c r="K590" s="390"/>
      <c r="L590" s="390"/>
      <c r="M590" s="390"/>
      <c r="N590" s="390"/>
    </row>
    <row r="591" spans="1:14" s="389" customFormat="1" x14ac:dyDescent="0.3">
      <c r="A591" s="390"/>
      <c r="B591" s="390"/>
      <c r="C591" s="390"/>
      <c r="D591" s="390"/>
      <c r="E591" s="390"/>
      <c r="F591" s="390"/>
      <c r="G591" s="390"/>
      <c r="H591" s="390"/>
      <c r="I591" s="390"/>
      <c r="J591" s="390"/>
      <c r="K591" s="390"/>
      <c r="L591" s="390"/>
      <c r="M591" s="390"/>
      <c r="N591" s="390"/>
    </row>
    <row r="592" spans="1:14" s="389" customFormat="1" x14ac:dyDescent="0.3">
      <c r="A592" s="390"/>
      <c r="B592" s="390"/>
      <c r="C592" s="390"/>
      <c r="D592" s="390"/>
      <c r="E592" s="390"/>
      <c r="F592" s="390"/>
      <c r="G592" s="390"/>
      <c r="H592" s="390"/>
      <c r="I592" s="390"/>
      <c r="J592" s="390"/>
      <c r="K592" s="390"/>
      <c r="L592" s="390"/>
      <c r="M592" s="390"/>
      <c r="N592" s="390"/>
    </row>
    <row r="593" spans="1:14" s="389" customFormat="1" x14ac:dyDescent="0.3">
      <c r="A593" s="390"/>
      <c r="B593" s="390"/>
      <c r="C593" s="390"/>
      <c r="D593" s="390"/>
      <c r="E593" s="390"/>
      <c r="F593" s="390"/>
      <c r="G593" s="390"/>
      <c r="H593" s="390"/>
      <c r="I593" s="390"/>
      <c r="J593" s="390"/>
      <c r="K593" s="390"/>
      <c r="L593" s="390"/>
      <c r="M593" s="390"/>
      <c r="N593" s="390"/>
    </row>
    <row r="594" spans="1:14" s="389" customFormat="1" x14ac:dyDescent="0.3">
      <c r="A594" s="390"/>
      <c r="B594" s="390"/>
      <c r="C594" s="390"/>
      <c r="D594" s="390"/>
      <c r="E594" s="390"/>
      <c r="F594" s="390"/>
      <c r="G594" s="390"/>
      <c r="H594" s="390"/>
      <c r="I594" s="390"/>
      <c r="J594" s="390"/>
      <c r="K594" s="390"/>
      <c r="L594" s="390"/>
      <c r="M594" s="390"/>
      <c r="N594" s="390"/>
    </row>
    <row r="595" spans="1:14" s="389" customFormat="1" x14ac:dyDescent="0.3">
      <c r="A595" s="390"/>
      <c r="B595" s="390"/>
      <c r="C595" s="390"/>
      <c r="D595" s="390"/>
      <c r="E595" s="390"/>
      <c r="F595" s="390"/>
      <c r="G595" s="390"/>
      <c r="H595" s="390"/>
      <c r="I595" s="390"/>
      <c r="J595" s="390"/>
      <c r="K595" s="390"/>
      <c r="L595" s="390"/>
      <c r="M595" s="390"/>
      <c r="N595" s="390"/>
    </row>
    <row r="596" spans="1:14" s="389" customFormat="1" x14ac:dyDescent="0.3">
      <c r="A596" s="390"/>
      <c r="B596" s="390"/>
      <c r="C596" s="390"/>
      <c r="D596" s="390"/>
      <c r="E596" s="390"/>
      <c r="F596" s="390"/>
      <c r="G596" s="390"/>
      <c r="H596" s="390"/>
      <c r="I596" s="390"/>
      <c r="J596" s="390"/>
      <c r="K596" s="390"/>
      <c r="L596" s="390"/>
      <c r="M596" s="390"/>
      <c r="N596" s="390"/>
    </row>
    <row r="597" spans="1:14" s="389" customFormat="1" x14ac:dyDescent="0.3">
      <c r="A597" s="390"/>
      <c r="B597" s="390"/>
      <c r="C597" s="390"/>
      <c r="D597" s="390"/>
      <c r="E597" s="390"/>
      <c r="F597" s="390"/>
      <c r="G597" s="390"/>
      <c r="H597" s="390"/>
      <c r="I597" s="390"/>
      <c r="J597" s="390"/>
      <c r="K597" s="390"/>
      <c r="L597" s="390"/>
      <c r="M597" s="390"/>
      <c r="N597" s="390"/>
    </row>
    <row r="598" spans="1:14" s="389" customFormat="1" x14ac:dyDescent="0.3">
      <c r="A598" s="390"/>
      <c r="B598" s="390"/>
      <c r="C598" s="390"/>
      <c r="D598" s="390"/>
      <c r="E598" s="390"/>
      <c r="F598" s="390"/>
      <c r="G598" s="390"/>
      <c r="H598" s="390"/>
      <c r="I598" s="390"/>
      <c r="J598" s="390"/>
      <c r="K598" s="390"/>
      <c r="L598" s="390"/>
      <c r="M598" s="390"/>
      <c r="N598" s="390"/>
    </row>
    <row r="599" spans="1:14" s="389" customFormat="1" x14ac:dyDescent="0.3">
      <c r="A599" s="390"/>
      <c r="B599" s="390"/>
      <c r="C599" s="390"/>
      <c r="D599" s="390"/>
      <c r="E599" s="390"/>
      <c r="F599" s="390"/>
      <c r="G599" s="390"/>
      <c r="H599" s="390"/>
      <c r="I599" s="390"/>
      <c r="J599" s="390"/>
      <c r="K599" s="390"/>
      <c r="L599" s="390"/>
      <c r="M599" s="390"/>
      <c r="N599" s="390"/>
    </row>
    <row r="600" spans="1:14" s="389" customFormat="1" x14ac:dyDescent="0.3">
      <c r="A600" s="390"/>
      <c r="B600" s="390"/>
      <c r="C600" s="390"/>
      <c r="D600" s="390"/>
      <c r="E600" s="390"/>
      <c r="F600" s="390"/>
      <c r="G600" s="390"/>
      <c r="H600" s="390"/>
      <c r="I600" s="390"/>
      <c r="J600" s="390"/>
      <c r="K600" s="390"/>
      <c r="L600" s="390"/>
      <c r="M600" s="390"/>
      <c r="N600" s="390"/>
    </row>
    <row r="601" spans="1:14" s="389" customFormat="1" x14ac:dyDescent="0.3">
      <c r="A601" s="390"/>
      <c r="B601" s="390"/>
      <c r="C601" s="390"/>
      <c r="D601" s="390"/>
      <c r="E601" s="390"/>
      <c r="F601" s="390"/>
      <c r="G601" s="390"/>
      <c r="H601" s="390"/>
      <c r="I601" s="390"/>
      <c r="J601" s="390"/>
      <c r="K601" s="390"/>
      <c r="L601" s="390"/>
      <c r="M601" s="390"/>
      <c r="N601" s="390"/>
    </row>
    <row r="602" spans="1:14" s="389" customFormat="1" x14ac:dyDescent="0.3">
      <c r="A602" s="390"/>
      <c r="B602" s="390"/>
      <c r="C602" s="390"/>
      <c r="D602" s="390"/>
      <c r="E602" s="390"/>
      <c r="F602" s="390"/>
      <c r="G602" s="390"/>
      <c r="H602" s="390"/>
      <c r="I602" s="390"/>
      <c r="J602" s="390"/>
      <c r="K602" s="390"/>
      <c r="L602" s="390"/>
      <c r="M602" s="390"/>
      <c r="N602" s="390"/>
    </row>
    <row r="603" spans="1:14" s="389" customFormat="1" x14ac:dyDescent="0.3">
      <c r="A603" s="390"/>
      <c r="B603" s="390"/>
      <c r="C603" s="390"/>
      <c r="D603" s="390"/>
      <c r="E603" s="390"/>
      <c r="F603" s="390"/>
      <c r="G603" s="390"/>
      <c r="H603" s="390"/>
      <c r="I603" s="390"/>
      <c r="J603" s="390"/>
      <c r="K603" s="390"/>
      <c r="L603" s="390"/>
      <c r="M603" s="390"/>
      <c r="N603" s="390"/>
    </row>
    <row r="604" spans="1:14" s="389" customFormat="1" x14ac:dyDescent="0.3">
      <c r="A604" s="390"/>
      <c r="B604" s="390"/>
      <c r="C604" s="390"/>
      <c r="D604" s="390"/>
      <c r="E604" s="390"/>
      <c r="F604" s="390"/>
      <c r="G604" s="390"/>
      <c r="H604" s="390"/>
      <c r="I604" s="390"/>
      <c r="J604" s="390"/>
      <c r="K604" s="390"/>
      <c r="L604" s="390"/>
      <c r="M604" s="390"/>
      <c r="N604" s="390"/>
    </row>
    <row r="605" spans="1:14" s="389" customFormat="1" x14ac:dyDescent="0.3">
      <c r="A605" s="390"/>
      <c r="B605" s="390"/>
      <c r="C605" s="390"/>
      <c r="D605" s="390"/>
      <c r="E605" s="390"/>
      <c r="F605" s="390"/>
      <c r="G605" s="390"/>
      <c r="H605" s="390"/>
      <c r="I605" s="390"/>
      <c r="J605" s="390"/>
      <c r="K605" s="390"/>
      <c r="L605" s="390"/>
      <c r="M605" s="390"/>
      <c r="N605" s="390"/>
    </row>
    <row r="606" spans="1:14" s="389" customFormat="1" x14ac:dyDescent="0.3">
      <c r="A606" s="390"/>
      <c r="B606" s="390"/>
      <c r="C606" s="390"/>
      <c r="D606" s="390"/>
      <c r="E606" s="390"/>
      <c r="F606" s="390"/>
      <c r="G606" s="390"/>
      <c r="H606" s="390"/>
      <c r="I606" s="390"/>
      <c r="J606" s="390"/>
      <c r="K606" s="390"/>
      <c r="L606" s="390"/>
      <c r="M606" s="390"/>
      <c r="N606" s="390"/>
    </row>
    <row r="607" spans="1:14" s="389" customFormat="1" x14ac:dyDescent="0.3">
      <c r="A607" s="390"/>
      <c r="B607" s="390"/>
      <c r="C607" s="390"/>
      <c r="D607" s="390"/>
      <c r="E607" s="390"/>
      <c r="F607" s="390"/>
      <c r="G607" s="390"/>
      <c r="H607" s="390"/>
      <c r="I607" s="390"/>
      <c r="J607" s="390"/>
      <c r="K607" s="390"/>
      <c r="L607" s="390"/>
      <c r="M607" s="390"/>
      <c r="N607" s="390"/>
    </row>
    <row r="608" spans="1:14" s="389" customFormat="1" x14ac:dyDescent="0.3">
      <c r="A608" s="390"/>
      <c r="B608" s="390"/>
      <c r="C608" s="390"/>
      <c r="D608" s="390"/>
      <c r="E608" s="390"/>
      <c r="F608" s="390"/>
      <c r="G608" s="390"/>
      <c r="H608" s="390"/>
      <c r="I608" s="390"/>
      <c r="J608" s="390"/>
      <c r="K608" s="390"/>
      <c r="L608" s="390"/>
      <c r="M608" s="390"/>
      <c r="N608" s="390"/>
    </row>
    <row r="609" spans="1:14" s="389" customFormat="1" x14ac:dyDescent="0.3">
      <c r="A609" s="390"/>
      <c r="B609" s="390"/>
      <c r="C609" s="390"/>
      <c r="D609" s="390"/>
      <c r="E609" s="390"/>
      <c r="F609" s="390"/>
      <c r="G609" s="390"/>
      <c r="H609" s="390"/>
      <c r="I609" s="390"/>
      <c r="J609" s="390"/>
      <c r="K609" s="390"/>
      <c r="L609" s="390"/>
      <c r="M609" s="390"/>
      <c r="N609" s="390"/>
    </row>
    <row r="610" spans="1:14" s="389" customFormat="1" x14ac:dyDescent="0.3">
      <c r="A610" s="390"/>
      <c r="B610" s="390"/>
      <c r="C610" s="390"/>
      <c r="D610" s="390"/>
      <c r="E610" s="390"/>
      <c r="F610" s="390"/>
      <c r="G610" s="390"/>
      <c r="H610" s="390"/>
      <c r="I610" s="390"/>
      <c r="J610" s="390"/>
      <c r="K610" s="390"/>
      <c r="L610" s="390"/>
      <c r="M610" s="390"/>
      <c r="N610" s="390"/>
    </row>
    <row r="611" spans="1:14" s="389" customFormat="1" x14ac:dyDescent="0.3">
      <c r="A611" s="390"/>
      <c r="B611" s="390"/>
      <c r="C611" s="390"/>
      <c r="D611" s="390"/>
      <c r="E611" s="390"/>
      <c r="F611" s="390"/>
      <c r="G611" s="390"/>
      <c r="H611" s="390"/>
      <c r="I611" s="390"/>
      <c r="J611" s="390"/>
      <c r="K611" s="390"/>
      <c r="L611" s="390"/>
      <c r="M611" s="390"/>
      <c r="N611" s="390"/>
    </row>
    <row r="612" spans="1:14" s="389" customFormat="1" x14ac:dyDescent="0.3">
      <c r="A612" s="390"/>
      <c r="B612" s="390"/>
      <c r="C612" s="390"/>
      <c r="D612" s="390"/>
      <c r="E612" s="390"/>
      <c r="F612" s="390"/>
      <c r="G612" s="390"/>
      <c r="H612" s="390"/>
      <c r="I612" s="390"/>
      <c r="J612" s="390"/>
      <c r="K612" s="390"/>
      <c r="L612" s="390"/>
      <c r="M612" s="390"/>
      <c r="N612" s="390"/>
    </row>
    <row r="613" spans="1:14" s="389" customFormat="1" x14ac:dyDescent="0.3">
      <c r="A613" s="390"/>
      <c r="B613" s="390"/>
      <c r="C613" s="390"/>
      <c r="D613" s="390"/>
      <c r="E613" s="390"/>
      <c r="F613" s="390"/>
      <c r="G613" s="390"/>
      <c r="H613" s="390"/>
      <c r="I613" s="390"/>
      <c r="J613" s="390"/>
      <c r="K613" s="390"/>
      <c r="L613" s="390"/>
      <c r="M613" s="390"/>
      <c r="N613" s="390"/>
    </row>
    <row r="614" spans="1:14" s="389" customFormat="1" x14ac:dyDescent="0.3">
      <c r="A614" s="390"/>
      <c r="B614" s="390"/>
      <c r="C614" s="390"/>
      <c r="D614" s="390"/>
      <c r="E614" s="390"/>
      <c r="F614" s="390"/>
      <c r="G614" s="390"/>
      <c r="H614" s="390"/>
      <c r="I614" s="390"/>
      <c r="J614" s="390"/>
      <c r="K614" s="390"/>
      <c r="L614" s="390"/>
      <c r="M614" s="390"/>
      <c r="N614" s="390"/>
    </row>
    <row r="615" spans="1:14" s="389" customFormat="1" x14ac:dyDescent="0.3">
      <c r="A615" s="390"/>
      <c r="B615" s="390"/>
      <c r="C615" s="390"/>
      <c r="D615" s="390"/>
      <c r="E615" s="390"/>
      <c r="F615" s="390"/>
      <c r="G615" s="390"/>
      <c r="H615" s="390"/>
      <c r="I615" s="390"/>
      <c r="J615" s="390"/>
      <c r="K615" s="390"/>
      <c r="L615" s="390"/>
      <c r="M615" s="390"/>
      <c r="N615" s="390"/>
    </row>
    <row r="616" spans="1:14" s="389" customFormat="1" x14ac:dyDescent="0.3">
      <c r="A616" s="390"/>
      <c r="B616" s="390"/>
      <c r="C616" s="390"/>
      <c r="D616" s="390"/>
      <c r="E616" s="390"/>
      <c r="F616" s="390"/>
      <c r="G616" s="390"/>
      <c r="H616" s="390"/>
      <c r="I616" s="390"/>
      <c r="J616" s="390"/>
      <c r="K616" s="390"/>
      <c r="L616" s="390"/>
      <c r="M616" s="390"/>
      <c r="N616" s="390"/>
    </row>
    <row r="617" spans="1:14" s="389" customFormat="1" x14ac:dyDescent="0.3">
      <c r="A617" s="390"/>
      <c r="B617" s="390"/>
      <c r="C617" s="390"/>
      <c r="D617" s="390"/>
      <c r="E617" s="390"/>
      <c r="F617" s="390"/>
      <c r="G617" s="390"/>
      <c r="H617" s="390"/>
      <c r="I617" s="390"/>
      <c r="J617" s="390"/>
      <c r="K617" s="390"/>
      <c r="L617" s="390"/>
      <c r="M617" s="390"/>
      <c r="N617" s="390"/>
    </row>
    <row r="618" spans="1:14" s="389" customFormat="1" x14ac:dyDescent="0.3">
      <c r="A618" s="390"/>
      <c r="B618" s="390"/>
      <c r="C618" s="390"/>
      <c r="D618" s="390"/>
      <c r="E618" s="390"/>
      <c r="F618" s="390"/>
      <c r="G618" s="390"/>
      <c r="H618" s="390"/>
      <c r="I618" s="390"/>
      <c r="J618" s="390"/>
      <c r="K618" s="390"/>
      <c r="L618" s="390"/>
      <c r="M618" s="390"/>
      <c r="N618" s="390"/>
    </row>
    <row r="619" spans="1:14" s="389" customFormat="1" x14ac:dyDescent="0.3">
      <c r="A619" s="390"/>
      <c r="B619" s="390"/>
      <c r="C619" s="390"/>
      <c r="D619" s="390"/>
      <c r="E619" s="390"/>
      <c r="F619" s="390"/>
      <c r="G619" s="390"/>
      <c r="H619" s="390"/>
      <c r="I619" s="390"/>
      <c r="J619" s="390"/>
      <c r="K619" s="390"/>
      <c r="L619" s="390"/>
      <c r="M619" s="390"/>
      <c r="N619" s="390"/>
    </row>
    <row r="620" spans="1:14" s="389" customFormat="1" x14ac:dyDescent="0.3">
      <c r="A620" s="390"/>
      <c r="B620" s="390"/>
      <c r="C620" s="390"/>
      <c r="D620" s="390"/>
      <c r="E620" s="390"/>
      <c r="F620" s="390"/>
      <c r="G620" s="390"/>
      <c r="H620" s="390"/>
      <c r="I620" s="390"/>
      <c r="J620" s="390"/>
      <c r="K620" s="390"/>
      <c r="L620" s="390"/>
      <c r="M620" s="390"/>
      <c r="N620" s="390"/>
    </row>
    <row r="621" spans="1:14" s="389" customFormat="1" x14ac:dyDescent="0.3">
      <c r="A621" s="390"/>
      <c r="B621" s="390"/>
      <c r="C621" s="390"/>
      <c r="D621" s="390"/>
      <c r="E621" s="390"/>
      <c r="F621" s="390"/>
      <c r="G621" s="390"/>
      <c r="H621" s="390"/>
      <c r="I621" s="390"/>
      <c r="J621" s="390"/>
      <c r="K621" s="390"/>
      <c r="L621" s="390"/>
      <c r="M621" s="390"/>
      <c r="N621" s="390"/>
    </row>
    <row r="622" spans="1:14" s="389" customFormat="1" x14ac:dyDescent="0.3">
      <c r="A622" s="390"/>
      <c r="B622" s="390"/>
      <c r="C622" s="390"/>
      <c r="D622" s="390"/>
      <c r="E622" s="390"/>
      <c r="F622" s="390"/>
      <c r="G622" s="390"/>
      <c r="H622" s="390"/>
      <c r="I622" s="390"/>
      <c r="J622" s="390"/>
      <c r="K622" s="390"/>
      <c r="L622" s="390"/>
      <c r="M622" s="390"/>
      <c r="N622" s="390"/>
    </row>
    <row r="623" spans="1:14" s="389" customFormat="1" x14ac:dyDescent="0.3">
      <c r="A623" s="390"/>
      <c r="B623" s="390"/>
      <c r="C623" s="390"/>
      <c r="D623" s="390"/>
      <c r="E623" s="390"/>
      <c r="F623" s="390"/>
      <c r="G623" s="390"/>
      <c r="H623" s="390"/>
      <c r="I623" s="390"/>
      <c r="J623" s="390"/>
      <c r="K623" s="390"/>
      <c r="L623" s="390"/>
      <c r="M623" s="390"/>
      <c r="N623" s="390"/>
    </row>
    <row r="624" spans="1:14" s="389" customFormat="1" x14ac:dyDescent="0.3">
      <c r="A624" s="390"/>
      <c r="B624" s="390"/>
      <c r="C624" s="390"/>
      <c r="D624" s="390"/>
      <c r="E624" s="390"/>
      <c r="F624" s="390"/>
      <c r="G624" s="390"/>
      <c r="H624" s="390"/>
      <c r="I624" s="390"/>
      <c r="J624" s="390"/>
      <c r="K624" s="390"/>
      <c r="L624" s="390"/>
      <c r="M624" s="390"/>
      <c r="N624" s="390"/>
    </row>
    <row r="625" spans="1:14" s="389" customFormat="1" x14ac:dyDescent="0.3">
      <c r="A625" s="390"/>
      <c r="B625" s="390"/>
      <c r="C625" s="390"/>
      <c r="D625" s="390"/>
      <c r="E625" s="390"/>
      <c r="F625" s="390"/>
      <c r="G625" s="390"/>
      <c r="H625" s="390"/>
      <c r="I625" s="390"/>
      <c r="J625" s="390"/>
      <c r="K625" s="390"/>
      <c r="L625" s="390"/>
      <c r="M625" s="390"/>
      <c r="N625" s="390"/>
    </row>
    <row r="626" spans="1:14" s="389" customFormat="1" x14ac:dyDescent="0.3">
      <c r="A626" s="390"/>
      <c r="B626" s="390"/>
      <c r="C626" s="390"/>
      <c r="D626" s="390"/>
      <c r="E626" s="390"/>
      <c r="F626" s="390"/>
      <c r="G626" s="390"/>
      <c r="H626" s="390"/>
      <c r="I626" s="390"/>
      <c r="J626" s="390"/>
      <c r="K626" s="390"/>
      <c r="L626" s="390"/>
      <c r="M626" s="390"/>
      <c r="N626" s="390"/>
    </row>
    <row r="627" spans="1:14" s="389" customFormat="1" x14ac:dyDescent="0.3">
      <c r="A627" s="390"/>
      <c r="B627" s="390"/>
      <c r="C627" s="390"/>
      <c r="D627" s="390"/>
      <c r="E627" s="390"/>
      <c r="F627" s="390"/>
      <c r="G627" s="390"/>
      <c r="H627" s="390"/>
      <c r="I627" s="390"/>
      <c r="J627" s="390"/>
      <c r="K627" s="390"/>
      <c r="L627" s="390"/>
      <c r="M627" s="390"/>
      <c r="N627" s="390"/>
    </row>
    <row r="628" spans="1:14" s="389" customFormat="1" x14ac:dyDescent="0.3">
      <c r="A628" s="390"/>
      <c r="B628" s="390"/>
      <c r="C628" s="390"/>
      <c r="D628" s="390"/>
      <c r="E628" s="390"/>
      <c r="F628" s="390"/>
      <c r="G628" s="390"/>
      <c r="H628" s="390"/>
      <c r="I628" s="390"/>
      <c r="J628" s="390"/>
      <c r="K628" s="390"/>
      <c r="L628" s="390"/>
      <c r="M628" s="390"/>
      <c r="N628" s="390"/>
    </row>
    <row r="629" spans="1:14" s="389" customFormat="1" x14ac:dyDescent="0.3">
      <c r="A629" s="390"/>
      <c r="B629" s="390"/>
      <c r="C629" s="390"/>
      <c r="D629" s="390"/>
      <c r="E629" s="390"/>
      <c r="F629" s="390"/>
      <c r="G629" s="390"/>
      <c r="H629" s="390"/>
      <c r="I629" s="390"/>
      <c r="J629" s="390"/>
      <c r="K629" s="390"/>
      <c r="L629" s="390"/>
      <c r="M629" s="390"/>
      <c r="N629" s="390"/>
    </row>
    <row r="630" spans="1:14" s="389" customFormat="1" x14ac:dyDescent="0.3">
      <c r="A630" s="390"/>
      <c r="B630" s="390"/>
      <c r="C630" s="390"/>
      <c r="D630" s="390"/>
      <c r="E630" s="390"/>
      <c r="F630" s="390"/>
      <c r="G630" s="390"/>
      <c r="H630" s="390"/>
      <c r="I630" s="390"/>
      <c r="J630" s="390"/>
      <c r="K630" s="390"/>
      <c r="L630" s="390"/>
      <c r="M630" s="390"/>
      <c r="N630" s="390"/>
    </row>
    <row r="631" spans="1:14" s="389" customFormat="1" x14ac:dyDescent="0.3">
      <c r="A631" s="390"/>
      <c r="B631" s="390"/>
      <c r="C631" s="390"/>
      <c r="D631" s="390"/>
      <c r="E631" s="390"/>
      <c r="F631" s="390"/>
      <c r="G631" s="390"/>
      <c r="H631" s="390"/>
      <c r="I631" s="390"/>
      <c r="J631" s="390"/>
      <c r="K631" s="390"/>
      <c r="L631" s="390"/>
      <c r="M631" s="390"/>
      <c r="N631" s="390"/>
    </row>
    <row r="632" spans="1:14" s="389" customFormat="1" x14ac:dyDescent="0.3">
      <c r="A632" s="390"/>
      <c r="B632" s="390"/>
      <c r="C632" s="390"/>
      <c r="D632" s="390"/>
      <c r="E632" s="390"/>
      <c r="F632" s="390"/>
      <c r="G632" s="390"/>
      <c r="H632" s="390"/>
      <c r="I632" s="390"/>
      <c r="J632" s="390"/>
      <c r="K632" s="390"/>
      <c r="L632" s="390"/>
      <c r="M632" s="390"/>
      <c r="N632" s="390"/>
    </row>
    <row r="633" spans="1:14" s="389" customFormat="1" x14ac:dyDescent="0.3">
      <c r="A633" s="390"/>
      <c r="B633" s="390"/>
      <c r="C633" s="390"/>
      <c r="D633" s="390"/>
      <c r="E633" s="390"/>
      <c r="F633" s="390"/>
      <c r="G633" s="390"/>
      <c r="H633" s="390"/>
      <c r="I633" s="390"/>
      <c r="J633" s="390"/>
      <c r="K633" s="390"/>
      <c r="L633" s="390"/>
      <c r="M633" s="390"/>
      <c r="N633" s="390"/>
    </row>
    <row r="634" spans="1:14" s="389" customFormat="1" x14ac:dyDescent="0.3">
      <c r="A634" s="390"/>
      <c r="B634" s="390"/>
      <c r="C634" s="390"/>
      <c r="D634" s="390"/>
      <c r="E634" s="390"/>
      <c r="F634" s="390"/>
      <c r="G634" s="390"/>
      <c r="H634" s="390"/>
      <c r="I634" s="390"/>
      <c r="J634" s="390"/>
      <c r="K634" s="390"/>
      <c r="L634" s="390"/>
      <c r="M634" s="390"/>
      <c r="N634" s="390"/>
    </row>
    <row r="635" spans="1:14" s="389" customFormat="1" x14ac:dyDescent="0.3">
      <c r="A635" s="390"/>
      <c r="B635" s="390"/>
      <c r="C635" s="390"/>
      <c r="D635" s="390"/>
      <c r="E635" s="390"/>
      <c r="F635" s="390"/>
      <c r="G635" s="390"/>
      <c r="H635" s="390"/>
      <c r="I635" s="390"/>
      <c r="J635" s="390"/>
      <c r="K635" s="390"/>
      <c r="L635" s="390"/>
      <c r="M635" s="390"/>
      <c r="N635" s="390"/>
    </row>
    <row r="636" spans="1:14" s="389" customFormat="1" x14ac:dyDescent="0.3">
      <c r="A636" s="390"/>
      <c r="B636" s="390"/>
      <c r="C636" s="390"/>
      <c r="D636" s="390"/>
      <c r="E636" s="390"/>
      <c r="F636" s="390"/>
      <c r="G636" s="390"/>
      <c r="H636" s="390"/>
      <c r="I636" s="390"/>
      <c r="J636" s="390"/>
      <c r="K636" s="390"/>
      <c r="L636" s="390"/>
      <c r="M636" s="390"/>
      <c r="N636" s="390"/>
    </row>
    <row r="637" spans="1:14" s="389" customFormat="1" x14ac:dyDescent="0.3">
      <c r="A637" s="390"/>
      <c r="B637" s="390"/>
      <c r="C637" s="390"/>
      <c r="D637" s="390"/>
      <c r="E637" s="390"/>
      <c r="F637" s="390"/>
      <c r="G637" s="390"/>
      <c r="H637" s="390"/>
      <c r="I637" s="390"/>
      <c r="J637" s="390"/>
      <c r="K637" s="390"/>
      <c r="L637" s="390"/>
      <c r="M637" s="390"/>
      <c r="N637" s="390"/>
    </row>
    <row r="638" spans="1:14" s="389" customFormat="1" x14ac:dyDescent="0.3">
      <c r="A638" s="390"/>
      <c r="B638" s="390"/>
      <c r="C638" s="390"/>
      <c r="D638" s="390"/>
      <c r="E638" s="390"/>
      <c r="F638" s="390"/>
      <c r="G638" s="390"/>
      <c r="H638" s="390"/>
      <c r="I638" s="390"/>
      <c r="J638" s="390"/>
      <c r="K638" s="390"/>
      <c r="L638" s="390"/>
      <c r="M638" s="390"/>
      <c r="N638" s="390"/>
    </row>
    <row r="639" spans="1:14" s="389" customFormat="1" x14ac:dyDescent="0.3">
      <c r="A639" s="390"/>
      <c r="B639" s="390"/>
      <c r="C639" s="390"/>
      <c r="D639" s="390"/>
      <c r="E639" s="390"/>
      <c r="F639" s="390"/>
      <c r="G639" s="390"/>
      <c r="H639" s="390"/>
      <c r="I639" s="390"/>
      <c r="J639" s="390"/>
      <c r="K639" s="390"/>
      <c r="L639" s="390"/>
      <c r="M639" s="390"/>
      <c r="N639" s="390"/>
    </row>
    <row r="640" spans="1:14" s="389" customFormat="1" x14ac:dyDescent="0.3">
      <c r="A640" s="390"/>
      <c r="B640" s="390"/>
      <c r="C640" s="390"/>
      <c r="D640" s="390"/>
      <c r="E640" s="390"/>
      <c r="F640" s="390"/>
      <c r="G640" s="390"/>
      <c r="H640" s="390"/>
      <c r="I640" s="390"/>
      <c r="J640" s="390"/>
      <c r="K640" s="390"/>
      <c r="L640" s="390"/>
      <c r="M640" s="390"/>
      <c r="N640" s="390"/>
    </row>
    <row r="641" spans="1:14" s="389" customFormat="1" x14ac:dyDescent="0.3">
      <c r="A641" s="390"/>
      <c r="B641" s="390"/>
      <c r="C641" s="390"/>
      <c r="D641" s="390"/>
      <c r="E641" s="390"/>
      <c r="F641" s="390"/>
      <c r="G641" s="390"/>
      <c r="H641" s="390"/>
      <c r="I641" s="390"/>
      <c r="J641" s="390"/>
      <c r="K641" s="390"/>
      <c r="L641" s="390"/>
      <c r="M641" s="390"/>
      <c r="N641" s="390"/>
    </row>
    <row r="642" spans="1:14" s="389" customFormat="1" x14ac:dyDescent="0.3">
      <c r="A642" s="390"/>
      <c r="B642" s="390"/>
      <c r="C642" s="390"/>
      <c r="D642" s="390"/>
      <c r="E642" s="390"/>
      <c r="F642" s="390"/>
      <c r="G642" s="390"/>
      <c r="H642" s="390"/>
      <c r="I642" s="390"/>
      <c r="J642" s="390"/>
      <c r="K642" s="390"/>
      <c r="L642" s="390"/>
      <c r="M642" s="390"/>
      <c r="N642" s="390"/>
    </row>
    <row r="643" spans="1:14" s="389" customFormat="1" x14ac:dyDescent="0.3">
      <c r="A643" s="390"/>
      <c r="B643" s="390"/>
      <c r="C643" s="390"/>
      <c r="D643" s="390"/>
      <c r="E643" s="390"/>
      <c r="F643" s="390"/>
      <c r="G643" s="390"/>
      <c r="H643" s="390"/>
      <c r="I643" s="390"/>
      <c r="J643" s="390"/>
      <c r="K643" s="390"/>
      <c r="L643" s="390"/>
      <c r="M643" s="390"/>
      <c r="N643" s="390"/>
    </row>
    <row r="644" spans="1:14" s="389" customFormat="1" x14ac:dyDescent="0.3">
      <c r="A644" s="390"/>
      <c r="B644" s="390"/>
      <c r="C644" s="390"/>
      <c r="D644" s="390"/>
      <c r="E644" s="390"/>
      <c r="F644" s="390"/>
      <c r="G644" s="390"/>
      <c r="H644" s="390"/>
      <c r="I644" s="390"/>
      <c r="J644" s="390"/>
      <c r="K644" s="390"/>
      <c r="L644" s="390"/>
      <c r="M644" s="390"/>
      <c r="N644" s="390"/>
    </row>
    <row r="645" spans="1:14" s="389" customFormat="1" x14ac:dyDescent="0.3">
      <c r="A645" s="390"/>
      <c r="B645" s="390"/>
      <c r="C645" s="390"/>
      <c r="D645" s="390"/>
      <c r="E645" s="390"/>
      <c r="F645" s="390"/>
      <c r="G645" s="390"/>
      <c r="H645" s="390"/>
      <c r="I645" s="390"/>
      <c r="J645" s="390"/>
      <c r="K645" s="390"/>
      <c r="L645" s="390"/>
      <c r="M645" s="390"/>
      <c r="N645" s="390"/>
    </row>
    <row r="646" spans="1:14" s="389" customFormat="1" x14ac:dyDescent="0.3">
      <c r="A646" s="390"/>
      <c r="B646" s="390"/>
      <c r="C646" s="390"/>
      <c r="D646" s="390"/>
      <c r="E646" s="390"/>
      <c r="F646" s="390"/>
      <c r="G646" s="390"/>
      <c r="H646" s="390"/>
      <c r="I646" s="390"/>
      <c r="J646" s="390"/>
      <c r="K646" s="390"/>
      <c r="L646" s="390"/>
      <c r="M646" s="390"/>
      <c r="N646" s="390"/>
    </row>
    <row r="647" spans="1:14" s="389" customFormat="1" x14ac:dyDescent="0.3">
      <c r="A647" s="390"/>
      <c r="B647" s="390"/>
      <c r="C647" s="390"/>
      <c r="D647" s="390"/>
      <c r="E647" s="390"/>
      <c r="F647" s="390"/>
      <c r="G647" s="390"/>
      <c r="H647" s="390"/>
      <c r="I647" s="390"/>
      <c r="J647" s="390"/>
      <c r="K647" s="390"/>
      <c r="L647" s="390"/>
      <c r="M647" s="390"/>
      <c r="N647" s="390"/>
    </row>
    <row r="648" spans="1:14" s="389" customFormat="1" x14ac:dyDescent="0.3">
      <c r="A648" s="390"/>
      <c r="B648" s="390"/>
      <c r="C648" s="390"/>
      <c r="D648" s="390"/>
      <c r="E648" s="390"/>
      <c r="F648" s="390"/>
      <c r="G648" s="390"/>
      <c r="H648" s="390"/>
      <c r="I648" s="390"/>
      <c r="J648" s="390"/>
      <c r="K648" s="390"/>
      <c r="L648" s="390"/>
      <c r="M648" s="390"/>
      <c r="N648" s="390"/>
    </row>
    <row r="649" spans="1:14" s="389" customFormat="1" x14ac:dyDescent="0.3">
      <c r="A649" s="390"/>
      <c r="B649" s="390"/>
      <c r="C649" s="390"/>
      <c r="D649" s="390"/>
      <c r="E649" s="390"/>
      <c r="F649" s="390"/>
      <c r="G649" s="390"/>
      <c r="H649" s="390"/>
      <c r="I649" s="390"/>
      <c r="J649" s="390"/>
      <c r="K649" s="390"/>
      <c r="L649" s="390"/>
      <c r="M649" s="390"/>
      <c r="N649" s="390"/>
    </row>
    <row r="650" spans="1:14" s="389" customFormat="1" x14ac:dyDescent="0.3">
      <c r="A650" s="390"/>
      <c r="B650" s="390"/>
      <c r="C650" s="390"/>
      <c r="D650" s="390"/>
      <c r="E650" s="390"/>
      <c r="F650" s="390"/>
      <c r="G650" s="390"/>
      <c r="H650" s="390"/>
      <c r="I650" s="390"/>
      <c r="J650" s="390"/>
      <c r="K650" s="390"/>
      <c r="L650" s="390"/>
      <c r="M650" s="390"/>
      <c r="N650" s="390"/>
    </row>
    <row r="651" spans="1:14" s="389" customFormat="1" x14ac:dyDescent="0.3">
      <c r="A651" s="390"/>
      <c r="B651" s="390"/>
      <c r="C651" s="390"/>
      <c r="D651" s="390"/>
      <c r="E651" s="390"/>
      <c r="F651" s="390"/>
      <c r="G651" s="390"/>
      <c r="H651" s="390"/>
      <c r="I651" s="390"/>
      <c r="J651" s="390"/>
      <c r="K651" s="390"/>
      <c r="L651" s="390"/>
      <c r="M651" s="390"/>
      <c r="N651" s="390"/>
    </row>
    <row r="652" spans="1:14" s="389" customFormat="1" x14ac:dyDescent="0.3">
      <c r="A652" s="390"/>
      <c r="B652" s="390"/>
      <c r="C652" s="390"/>
      <c r="D652" s="390"/>
      <c r="E652" s="390"/>
      <c r="F652" s="390"/>
      <c r="G652" s="390"/>
      <c r="H652" s="390"/>
      <c r="I652" s="390"/>
      <c r="J652" s="390"/>
      <c r="K652" s="390"/>
      <c r="L652" s="390"/>
      <c r="M652" s="390"/>
      <c r="N652" s="390"/>
    </row>
    <row r="653" spans="1:14" s="389" customFormat="1" x14ac:dyDescent="0.3">
      <c r="A653" s="390"/>
      <c r="B653" s="390"/>
      <c r="C653" s="390"/>
      <c r="D653" s="390"/>
      <c r="E653" s="390"/>
      <c r="F653" s="390"/>
      <c r="G653" s="390"/>
      <c r="H653" s="390"/>
      <c r="I653" s="390"/>
      <c r="J653" s="390"/>
      <c r="K653" s="390"/>
      <c r="L653" s="390"/>
      <c r="M653" s="390"/>
      <c r="N653" s="390"/>
    </row>
    <row r="654" spans="1:14" s="389" customFormat="1" x14ac:dyDescent="0.3">
      <c r="A654" s="390"/>
      <c r="B654" s="390"/>
      <c r="C654" s="390"/>
      <c r="D654" s="390"/>
      <c r="E654" s="390"/>
      <c r="F654" s="390"/>
      <c r="G654" s="390"/>
      <c r="H654" s="390"/>
      <c r="I654" s="390"/>
      <c r="J654" s="390"/>
      <c r="K654" s="390"/>
      <c r="L654" s="390"/>
      <c r="M654" s="390"/>
      <c r="N654" s="390"/>
    </row>
    <row r="655" spans="1:14" s="389" customFormat="1" x14ac:dyDescent="0.3">
      <c r="A655" s="390"/>
      <c r="B655" s="390"/>
      <c r="C655" s="390"/>
      <c r="D655" s="390"/>
      <c r="E655" s="390"/>
      <c r="F655" s="390"/>
      <c r="G655" s="390"/>
      <c r="H655" s="390"/>
      <c r="I655" s="390"/>
      <c r="J655" s="390"/>
      <c r="K655" s="390"/>
      <c r="L655" s="390"/>
      <c r="M655" s="390"/>
      <c r="N655" s="390"/>
    </row>
    <row r="656" spans="1:14" s="389" customFormat="1" x14ac:dyDescent="0.3">
      <c r="A656" s="390"/>
      <c r="B656" s="390"/>
      <c r="C656" s="390"/>
      <c r="D656" s="390"/>
      <c r="E656" s="390"/>
      <c r="F656" s="390"/>
      <c r="G656" s="390"/>
      <c r="H656" s="390"/>
      <c r="I656" s="390"/>
      <c r="J656" s="390"/>
      <c r="K656" s="390"/>
      <c r="L656" s="390"/>
      <c r="M656" s="390"/>
      <c r="N656" s="390"/>
    </row>
    <row r="657" spans="1:14" s="389" customFormat="1" x14ac:dyDescent="0.3">
      <c r="A657" s="390"/>
      <c r="B657" s="390"/>
      <c r="C657" s="390"/>
      <c r="D657" s="390"/>
      <c r="E657" s="390"/>
      <c r="F657" s="390"/>
      <c r="G657" s="390"/>
      <c r="H657" s="390"/>
      <c r="I657" s="390"/>
      <c r="J657" s="390"/>
      <c r="K657" s="390"/>
      <c r="L657" s="390"/>
      <c r="M657" s="390"/>
      <c r="N657" s="390"/>
    </row>
    <row r="658" spans="1:14" s="389" customFormat="1" x14ac:dyDescent="0.3">
      <c r="A658" s="390"/>
      <c r="B658" s="390"/>
      <c r="C658" s="390"/>
      <c r="D658" s="390"/>
      <c r="E658" s="390"/>
      <c r="F658" s="390"/>
      <c r="G658" s="390"/>
      <c r="H658" s="390"/>
      <c r="I658" s="390"/>
      <c r="J658" s="390"/>
      <c r="K658" s="390"/>
      <c r="L658" s="390"/>
      <c r="M658" s="390"/>
      <c r="N658" s="390"/>
    </row>
    <row r="659" spans="1:14" s="389" customFormat="1" x14ac:dyDescent="0.3">
      <c r="A659" s="390"/>
      <c r="B659" s="390"/>
      <c r="C659" s="390"/>
      <c r="D659" s="390"/>
      <c r="E659" s="390"/>
      <c r="F659" s="390"/>
      <c r="G659" s="390"/>
      <c r="H659" s="390"/>
      <c r="I659" s="390"/>
      <c r="J659" s="390"/>
      <c r="K659" s="390"/>
      <c r="L659" s="390"/>
      <c r="M659" s="390"/>
      <c r="N659" s="390"/>
    </row>
    <row r="660" spans="1:14" s="389" customFormat="1" x14ac:dyDescent="0.3">
      <c r="A660" s="390"/>
      <c r="B660" s="390"/>
      <c r="C660" s="390"/>
      <c r="D660" s="390"/>
      <c r="E660" s="390"/>
      <c r="F660" s="390"/>
      <c r="G660" s="390"/>
      <c r="H660" s="390"/>
      <c r="I660" s="390"/>
      <c r="J660" s="390"/>
      <c r="K660" s="390"/>
      <c r="L660" s="390"/>
      <c r="M660" s="390"/>
      <c r="N660" s="390"/>
    </row>
    <row r="661" spans="1:14" s="389" customFormat="1" x14ac:dyDescent="0.3">
      <c r="A661" s="390"/>
      <c r="B661" s="390"/>
      <c r="C661" s="390"/>
      <c r="D661" s="390"/>
      <c r="E661" s="390"/>
      <c r="F661" s="390"/>
      <c r="G661" s="390"/>
      <c r="H661" s="390"/>
      <c r="I661" s="390"/>
      <c r="J661" s="390"/>
      <c r="K661" s="390"/>
      <c r="L661" s="390"/>
      <c r="M661" s="390"/>
      <c r="N661" s="390"/>
    </row>
    <row r="662" spans="1:14" s="389" customFormat="1" x14ac:dyDescent="0.3">
      <c r="A662" s="390"/>
      <c r="B662" s="390"/>
      <c r="C662" s="390"/>
      <c r="D662" s="390"/>
      <c r="E662" s="390"/>
      <c r="F662" s="390"/>
      <c r="G662" s="390"/>
      <c r="H662" s="390"/>
      <c r="I662" s="390"/>
      <c r="J662" s="390"/>
      <c r="K662" s="390"/>
      <c r="L662" s="390"/>
      <c r="M662" s="390"/>
      <c r="N662" s="390"/>
    </row>
    <row r="663" spans="1:14" s="389" customFormat="1" x14ac:dyDescent="0.3">
      <c r="A663" s="390"/>
      <c r="B663" s="390"/>
      <c r="C663" s="390"/>
      <c r="D663" s="390"/>
      <c r="E663" s="390"/>
      <c r="F663" s="390"/>
      <c r="G663" s="390"/>
      <c r="H663" s="390"/>
      <c r="I663" s="390"/>
      <c r="J663" s="390"/>
      <c r="K663" s="390"/>
      <c r="L663" s="390"/>
      <c r="M663" s="390"/>
      <c r="N663" s="390"/>
    </row>
    <row r="664" spans="1:14" s="389" customFormat="1" x14ac:dyDescent="0.3">
      <c r="A664" s="390"/>
      <c r="B664" s="390"/>
      <c r="C664" s="390"/>
      <c r="D664" s="390"/>
      <c r="E664" s="390"/>
      <c r="F664" s="390"/>
      <c r="G664" s="390"/>
      <c r="H664" s="390"/>
      <c r="I664" s="390"/>
      <c r="J664" s="390"/>
      <c r="K664" s="390"/>
      <c r="L664" s="390"/>
      <c r="M664" s="390"/>
      <c r="N664" s="390"/>
    </row>
    <row r="665" spans="1:14" s="389" customFormat="1" x14ac:dyDescent="0.3">
      <c r="A665" s="390"/>
      <c r="B665" s="390"/>
      <c r="C665" s="390"/>
      <c r="D665" s="390"/>
      <c r="E665" s="390"/>
      <c r="F665" s="390"/>
      <c r="G665" s="390"/>
      <c r="H665" s="390"/>
      <c r="I665" s="390"/>
      <c r="J665" s="390"/>
      <c r="K665" s="390"/>
      <c r="L665" s="390"/>
      <c r="M665" s="390"/>
      <c r="N665" s="390"/>
    </row>
    <row r="666" spans="1:14" s="389" customFormat="1" x14ac:dyDescent="0.3">
      <c r="A666" s="390"/>
      <c r="B666" s="390"/>
      <c r="C666" s="390"/>
      <c r="D666" s="390"/>
      <c r="E666" s="390"/>
      <c r="F666" s="390"/>
      <c r="G666" s="390"/>
      <c r="H666" s="390"/>
      <c r="I666" s="390"/>
      <c r="J666" s="390"/>
      <c r="K666" s="390"/>
      <c r="L666" s="390"/>
      <c r="M666" s="390"/>
      <c r="N666" s="390"/>
    </row>
    <row r="667" spans="1:14" s="389" customFormat="1" x14ac:dyDescent="0.3">
      <c r="A667" s="390"/>
      <c r="B667" s="390"/>
      <c r="C667" s="390"/>
      <c r="D667" s="390"/>
      <c r="E667" s="390"/>
      <c r="F667" s="390"/>
      <c r="G667" s="390"/>
      <c r="H667" s="390"/>
      <c r="I667" s="390"/>
      <c r="J667" s="390"/>
      <c r="K667" s="390"/>
      <c r="L667" s="390"/>
      <c r="M667" s="390"/>
      <c r="N667" s="390"/>
    </row>
    <row r="668" spans="1:14" s="389" customFormat="1" x14ac:dyDescent="0.3">
      <c r="A668" s="390"/>
      <c r="B668" s="390"/>
      <c r="C668" s="390"/>
      <c r="D668" s="390"/>
      <c r="E668" s="390"/>
      <c r="F668" s="390"/>
      <c r="G668" s="390"/>
      <c r="H668" s="390"/>
      <c r="I668" s="390"/>
      <c r="J668" s="390"/>
      <c r="K668" s="390"/>
      <c r="L668" s="390"/>
      <c r="M668" s="390"/>
      <c r="N668" s="390"/>
    </row>
    <row r="669" spans="1:14" s="389" customFormat="1" x14ac:dyDescent="0.3">
      <c r="A669" s="390"/>
      <c r="B669" s="390"/>
      <c r="C669" s="390"/>
      <c r="D669" s="390"/>
      <c r="E669" s="390"/>
      <c r="F669" s="390"/>
      <c r="G669" s="390"/>
      <c r="H669" s="390"/>
      <c r="I669" s="390"/>
      <c r="J669" s="390"/>
      <c r="K669" s="390"/>
      <c r="L669" s="390"/>
      <c r="M669" s="390"/>
      <c r="N669" s="390"/>
    </row>
    <row r="670" spans="1:14" s="389" customFormat="1" x14ac:dyDescent="0.3">
      <c r="A670" s="390"/>
      <c r="B670" s="390"/>
      <c r="C670" s="390"/>
      <c r="D670" s="390"/>
      <c r="E670" s="390"/>
      <c r="F670" s="390"/>
      <c r="G670" s="390"/>
      <c r="H670" s="390"/>
      <c r="I670" s="390"/>
      <c r="J670" s="390"/>
      <c r="K670" s="390"/>
      <c r="L670" s="390"/>
      <c r="M670" s="390"/>
      <c r="N670" s="390"/>
    </row>
    <row r="671" spans="1:14" s="389" customFormat="1" x14ac:dyDescent="0.3">
      <c r="A671" s="390"/>
      <c r="B671" s="390"/>
      <c r="C671" s="390"/>
      <c r="D671" s="390"/>
      <c r="E671" s="390"/>
      <c r="F671" s="390"/>
      <c r="G671" s="390"/>
      <c r="H671" s="390"/>
      <c r="I671" s="390"/>
      <c r="J671" s="390"/>
      <c r="K671" s="390"/>
      <c r="L671" s="390"/>
      <c r="M671" s="390"/>
      <c r="N671" s="390"/>
    </row>
    <row r="672" spans="1:14" s="389" customFormat="1" x14ac:dyDescent="0.3">
      <c r="A672" s="390"/>
      <c r="B672" s="390"/>
      <c r="C672" s="390"/>
      <c r="D672" s="390"/>
      <c r="E672" s="390"/>
      <c r="F672" s="390"/>
      <c r="G672" s="390"/>
      <c r="H672" s="390"/>
      <c r="I672" s="390"/>
      <c r="J672" s="390"/>
      <c r="K672" s="390"/>
      <c r="L672" s="390"/>
      <c r="M672" s="390"/>
      <c r="N672" s="390"/>
    </row>
    <row r="673" spans="1:14" s="389" customFormat="1" x14ac:dyDescent="0.3">
      <c r="A673" s="390"/>
      <c r="B673" s="390"/>
      <c r="C673" s="390"/>
      <c r="D673" s="390"/>
      <c r="E673" s="390"/>
      <c r="F673" s="390"/>
      <c r="G673" s="390"/>
      <c r="H673" s="390"/>
      <c r="I673" s="390"/>
      <c r="J673" s="390"/>
      <c r="K673" s="390"/>
      <c r="L673" s="390"/>
      <c r="M673" s="390"/>
      <c r="N673" s="390"/>
    </row>
    <row r="674" spans="1:14" s="389" customFormat="1" x14ac:dyDescent="0.3">
      <c r="A674" s="390"/>
      <c r="B674" s="390"/>
      <c r="C674" s="390"/>
      <c r="D674" s="390"/>
      <c r="E674" s="390"/>
      <c r="F674" s="390"/>
      <c r="G674" s="390"/>
      <c r="H674" s="390"/>
      <c r="I674" s="390"/>
      <c r="J674" s="390"/>
      <c r="K674" s="390"/>
      <c r="L674" s="390"/>
      <c r="M674" s="390"/>
      <c r="N674" s="390"/>
    </row>
    <row r="675" spans="1:14" s="389" customFormat="1" x14ac:dyDescent="0.3">
      <c r="A675" s="390"/>
      <c r="B675" s="390"/>
      <c r="C675" s="390"/>
      <c r="D675" s="390"/>
      <c r="E675" s="390"/>
      <c r="F675" s="390"/>
      <c r="G675" s="390"/>
      <c r="H675" s="390"/>
      <c r="I675" s="390"/>
      <c r="J675" s="390"/>
      <c r="K675" s="390"/>
      <c r="L675" s="390"/>
      <c r="M675" s="390"/>
      <c r="N675" s="390"/>
    </row>
    <row r="676" spans="1:14" s="389" customFormat="1" x14ac:dyDescent="0.3">
      <c r="A676" s="390"/>
      <c r="B676" s="390"/>
      <c r="C676" s="390"/>
      <c r="D676" s="390"/>
      <c r="E676" s="390"/>
      <c r="F676" s="390"/>
      <c r="G676" s="390"/>
      <c r="H676" s="390"/>
      <c r="I676" s="390"/>
      <c r="J676" s="390"/>
      <c r="K676" s="390"/>
      <c r="L676" s="390"/>
      <c r="M676" s="390"/>
      <c r="N676" s="390"/>
    </row>
    <row r="677" spans="1:14" s="389" customFormat="1" x14ac:dyDescent="0.3">
      <c r="A677" s="390"/>
      <c r="B677" s="390"/>
      <c r="C677" s="390"/>
      <c r="D677" s="390"/>
      <c r="E677" s="390"/>
      <c r="F677" s="390"/>
      <c r="G677" s="390"/>
      <c r="H677" s="390"/>
      <c r="I677" s="390"/>
      <c r="J677" s="390"/>
      <c r="K677" s="390"/>
      <c r="L677" s="390"/>
      <c r="M677" s="390"/>
      <c r="N677" s="390"/>
    </row>
    <row r="678" spans="1:14" s="389" customFormat="1" x14ac:dyDescent="0.3">
      <c r="A678" s="390"/>
      <c r="B678" s="390"/>
      <c r="C678" s="390"/>
      <c r="D678" s="390"/>
      <c r="E678" s="390"/>
      <c r="F678" s="390"/>
      <c r="G678" s="390"/>
      <c r="H678" s="390"/>
      <c r="I678" s="390"/>
      <c r="J678" s="390"/>
      <c r="K678" s="390"/>
      <c r="L678" s="390"/>
      <c r="M678" s="390"/>
      <c r="N678" s="390"/>
    </row>
    <row r="679" spans="1:14" s="389" customFormat="1" x14ac:dyDescent="0.3">
      <c r="A679" s="390"/>
      <c r="B679" s="390"/>
      <c r="C679" s="390"/>
      <c r="D679" s="390"/>
      <c r="E679" s="390"/>
      <c r="F679" s="390"/>
      <c r="G679" s="390"/>
      <c r="H679" s="390"/>
      <c r="I679" s="390"/>
      <c r="J679" s="390"/>
      <c r="K679" s="390"/>
      <c r="L679" s="390"/>
      <c r="M679" s="390"/>
      <c r="N679" s="390"/>
    </row>
    <row r="680" spans="1:14" s="389" customFormat="1" x14ac:dyDescent="0.3">
      <c r="A680" s="390"/>
      <c r="B680" s="390"/>
      <c r="C680" s="390"/>
      <c r="D680" s="390"/>
      <c r="E680" s="390"/>
      <c r="F680" s="390"/>
      <c r="G680" s="390"/>
      <c r="H680" s="390"/>
      <c r="I680" s="390"/>
      <c r="J680" s="390"/>
      <c r="K680" s="390"/>
      <c r="L680" s="390"/>
      <c r="M680" s="390"/>
      <c r="N680" s="390"/>
    </row>
    <row r="681" spans="1:14" s="389" customFormat="1" x14ac:dyDescent="0.3">
      <c r="A681" s="390"/>
      <c r="B681" s="390"/>
      <c r="C681" s="390"/>
      <c r="D681" s="390"/>
      <c r="E681" s="390"/>
      <c r="F681" s="390"/>
      <c r="G681" s="390"/>
      <c r="H681" s="390"/>
      <c r="I681" s="390"/>
      <c r="J681" s="390"/>
      <c r="K681" s="390"/>
      <c r="L681" s="390"/>
      <c r="M681" s="390"/>
      <c r="N681" s="390"/>
    </row>
    <row r="682" spans="1:14" s="389" customFormat="1" x14ac:dyDescent="0.3">
      <c r="A682" s="390"/>
      <c r="B682" s="390"/>
      <c r="C682" s="390"/>
      <c r="D682" s="390"/>
      <c r="E682" s="390"/>
      <c r="F682" s="390"/>
      <c r="G682" s="390"/>
      <c r="H682" s="390"/>
      <c r="I682" s="390"/>
      <c r="J682" s="390"/>
      <c r="K682" s="390"/>
      <c r="L682" s="390"/>
      <c r="M682" s="390"/>
      <c r="N682" s="390"/>
    </row>
    <row r="683" spans="1:14" s="389" customFormat="1" x14ac:dyDescent="0.3">
      <c r="A683" s="390"/>
      <c r="B683" s="390"/>
      <c r="C683" s="390"/>
      <c r="D683" s="390"/>
      <c r="E683" s="390"/>
      <c r="F683" s="390"/>
      <c r="G683" s="390"/>
      <c r="H683" s="390"/>
      <c r="I683" s="390"/>
      <c r="J683" s="390"/>
      <c r="K683" s="390"/>
      <c r="L683" s="390"/>
      <c r="M683" s="390"/>
      <c r="N683" s="390"/>
    </row>
    <row r="684" spans="1:14" s="389" customFormat="1" x14ac:dyDescent="0.3">
      <c r="A684" s="390"/>
      <c r="B684" s="390"/>
      <c r="C684" s="390"/>
      <c r="D684" s="390"/>
      <c r="E684" s="390"/>
      <c r="F684" s="390"/>
      <c r="G684" s="390"/>
      <c r="H684" s="390"/>
      <c r="I684" s="390"/>
      <c r="J684" s="390"/>
      <c r="K684" s="390"/>
      <c r="L684" s="390"/>
      <c r="M684" s="390"/>
      <c r="N684" s="390"/>
    </row>
    <row r="685" spans="1:14" s="389" customFormat="1" x14ac:dyDescent="0.3">
      <c r="A685" s="390"/>
      <c r="B685" s="390"/>
      <c r="C685" s="390"/>
      <c r="D685" s="390"/>
      <c r="E685" s="390"/>
      <c r="F685" s="390"/>
      <c r="G685" s="390"/>
      <c r="H685" s="390"/>
      <c r="I685" s="390"/>
      <c r="J685" s="390"/>
      <c r="K685" s="390"/>
      <c r="L685" s="390"/>
      <c r="M685" s="390"/>
      <c r="N685" s="390"/>
    </row>
    <row r="686" spans="1:14" s="389" customFormat="1" x14ac:dyDescent="0.3">
      <c r="A686" s="390"/>
      <c r="B686" s="390"/>
      <c r="C686" s="390"/>
      <c r="D686" s="390"/>
      <c r="E686" s="390"/>
      <c r="F686" s="390"/>
      <c r="G686" s="390"/>
      <c r="H686" s="390"/>
      <c r="I686" s="390"/>
      <c r="J686" s="390"/>
      <c r="K686" s="390"/>
      <c r="L686" s="390"/>
      <c r="M686" s="390"/>
      <c r="N686" s="390"/>
    </row>
    <row r="687" spans="1:14" s="389" customFormat="1" x14ac:dyDescent="0.3">
      <c r="A687" s="390"/>
      <c r="B687" s="390"/>
      <c r="C687" s="390"/>
      <c r="D687" s="390"/>
      <c r="E687" s="390"/>
      <c r="F687" s="390"/>
      <c r="G687" s="390"/>
      <c r="H687" s="390"/>
      <c r="I687" s="390"/>
      <c r="J687" s="390"/>
      <c r="K687" s="390"/>
      <c r="L687" s="390"/>
      <c r="M687" s="390"/>
      <c r="N687" s="390"/>
    </row>
    <row r="688" spans="1:14" s="389" customFormat="1" x14ac:dyDescent="0.3">
      <c r="A688" s="390"/>
      <c r="B688" s="390"/>
      <c r="C688" s="390"/>
      <c r="D688" s="390"/>
      <c r="E688" s="390"/>
      <c r="F688" s="390"/>
      <c r="G688" s="390"/>
      <c r="H688" s="390"/>
      <c r="I688" s="390"/>
      <c r="J688" s="390"/>
      <c r="K688" s="390"/>
      <c r="L688" s="390"/>
      <c r="M688" s="390"/>
      <c r="N688" s="390"/>
    </row>
    <row r="689" spans="1:14" s="389" customFormat="1" x14ac:dyDescent="0.3">
      <c r="A689" s="390"/>
      <c r="B689" s="390"/>
      <c r="C689" s="390"/>
      <c r="D689" s="390"/>
      <c r="E689" s="390"/>
      <c r="F689" s="390"/>
      <c r="G689" s="390"/>
      <c r="H689" s="390"/>
      <c r="I689" s="390"/>
      <c r="J689" s="390"/>
      <c r="K689" s="390"/>
      <c r="L689" s="390"/>
      <c r="M689" s="390"/>
      <c r="N689" s="390"/>
    </row>
    <row r="690" spans="1:14" s="389" customFormat="1" x14ac:dyDescent="0.3">
      <c r="A690" s="390"/>
      <c r="B690" s="390"/>
      <c r="C690" s="390"/>
      <c r="D690" s="390"/>
      <c r="E690" s="390"/>
      <c r="F690" s="390"/>
      <c r="G690" s="390"/>
      <c r="H690" s="390"/>
      <c r="I690" s="390"/>
      <c r="J690" s="390"/>
      <c r="K690" s="390"/>
      <c r="L690" s="390"/>
      <c r="M690" s="390"/>
      <c r="N690" s="390"/>
    </row>
    <row r="691" spans="1:14" s="389" customFormat="1" x14ac:dyDescent="0.3">
      <c r="A691" s="390"/>
      <c r="B691" s="390"/>
      <c r="C691" s="390"/>
      <c r="D691" s="390"/>
      <c r="E691" s="390"/>
      <c r="F691" s="390"/>
      <c r="G691" s="390"/>
      <c r="H691" s="390"/>
      <c r="I691" s="390"/>
      <c r="J691" s="390"/>
      <c r="K691" s="390"/>
      <c r="L691" s="390"/>
      <c r="M691" s="390"/>
      <c r="N691" s="390"/>
    </row>
    <row r="692" spans="1:14" s="389" customFormat="1" x14ac:dyDescent="0.3">
      <c r="A692" s="390"/>
      <c r="B692" s="390"/>
      <c r="C692" s="390"/>
      <c r="D692" s="390"/>
      <c r="E692" s="390"/>
      <c r="F692" s="390"/>
      <c r="G692" s="390"/>
      <c r="H692" s="390"/>
      <c r="I692" s="390"/>
      <c r="J692" s="390"/>
      <c r="K692" s="390"/>
      <c r="L692" s="390"/>
      <c r="M692" s="390"/>
      <c r="N692" s="390"/>
    </row>
    <row r="693" spans="1:14" s="389" customFormat="1" x14ac:dyDescent="0.3">
      <c r="A693" s="390"/>
      <c r="B693" s="390"/>
      <c r="C693" s="390"/>
      <c r="D693" s="390"/>
      <c r="E693" s="390"/>
      <c r="F693" s="390"/>
      <c r="G693" s="390"/>
      <c r="H693" s="390"/>
      <c r="I693" s="390"/>
      <c r="J693" s="390"/>
      <c r="K693" s="390"/>
      <c r="L693" s="390"/>
      <c r="M693" s="390"/>
      <c r="N693" s="390"/>
    </row>
    <row r="694" spans="1:14" s="389" customFormat="1" x14ac:dyDescent="0.3">
      <c r="A694" s="390"/>
      <c r="B694" s="390"/>
      <c r="C694" s="390"/>
      <c r="D694" s="390"/>
      <c r="E694" s="390"/>
      <c r="F694" s="390"/>
      <c r="G694" s="390"/>
      <c r="H694" s="390"/>
      <c r="I694" s="390"/>
      <c r="J694" s="390"/>
      <c r="K694" s="390"/>
      <c r="L694" s="390"/>
      <c r="M694" s="390"/>
      <c r="N694" s="390"/>
    </row>
    <row r="695" spans="1:14" s="389" customFormat="1" x14ac:dyDescent="0.3">
      <c r="A695" s="390"/>
      <c r="B695" s="390"/>
      <c r="C695" s="390"/>
      <c r="D695" s="390"/>
      <c r="E695" s="390"/>
      <c r="F695" s="390"/>
      <c r="G695" s="390"/>
      <c r="H695" s="390"/>
      <c r="I695" s="390"/>
      <c r="J695" s="390"/>
      <c r="K695" s="390"/>
      <c r="L695" s="390"/>
      <c r="M695" s="390"/>
      <c r="N695" s="390"/>
    </row>
    <row r="696" spans="1:14" s="389" customFormat="1" x14ac:dyDescent="0.3">
      <c r="A696" s="390"/>
      <c r="B696" s="390"/>
      <c r="C696" s="390"/>
      <c r="D696" s="390"/>
      <c r="E696" s="390"/>
      <c r="F696" s="390"/>
      <c r="G696" s="390"/>
      <c r="H696" s="390"/>
      <c r="I696" s="390"/>
      <c r="J696" s="390"/>
      <c r="K696" s="390"/>
      <c r="L696" s="390"/>
      <c r="M696" s="390"/>
      <c r="N696" s="390"/>
    </row>
    <row r="697" spans="1:14" s="389" customFormat="1" x14ac:dyDescent="0.3">
      <c r="A697" s="390"/>
      <c r="B697" s="390"/>
      <c r="C697" s="390"/>
      <c r="D697" s="390"/>
      <c r="E697" s="390"/>
      <c r="F697" s="390"/>
      <c r="G697" s="390"/>
      <c r="H697" s="390"/>
      <c r="I697" s="390"/>
      <c r="J697" s="390"/>
      <c r="K697" s="390"/>
      <c r="L697" s="390"/>
      <c r="M697" s="390"/>
      <c r="N697" s="390"/>
    </row>
    <row r="698" spans="1:14" s="389" customFormat="1" x14ac:dyDescent="0.3">
      <c r="A698" s="390"/>
      <c r="B698" s="390"/>
      <c r="C698" s="390"/>
      <c r="D698" s="390"/>
      <c r="E698" s="390"/>
      <c r="F698" s="390"/>
      <c r="G698" s="390"/>
      <c r="H698" s="390"/>
      <c r="I698" s="390"/>
      <c r="J698" s="390"/>
      <c r="K698" s="390"/>
      <c r="L698" s="390"/>
      <c r="M698" s="390"/>
      <c r="N698" s="390"/>
    </row>
    <row r="699" spans="1:14" s="389" customFormat="1" x14ac:dyDescent="0.3">
      <c r="A699" s="390"/>
      <c r="B699" s="390"/>
      <c r="C699" s="390"/>
      <c r="D699" s="390"/>
      <c r="E699" s="390"/>
      <c r="F699" s="390"/>
      <c r="G699" s="390"/>
      <c r="H699" s="390"/>
      <c r="I699" s="390"/>
      <c r="J699" s="390"/>
      <c r="K699" s="390"/>
      <c r="L699" s="390"/>
      <c r="M699" s="390"/>
      <c r="N699" s="390"/>
    </row>
    <row r="700" spans="1:14" s="389" customFormat="1" x14ac:dyDescent="0.3">
      <c r="A700" s="390"/>
      <c r="B700" s="390"/>
      <c r="C700" s="390"/>
      <c r="D700" s="390"/>
      <c r="E700" s="390"/>
      <c r="F700" s="390"/>
      <c r="G700" s="390"/>
      <c r="H700" s="390"/>
      <c r="I700" s="390"/>
      <c r="J700" s="390"/>
      <c r="K700" s="390"/>
      <c r="L700" s="390"/>
      <c r="M700" s="390"/>
      <c r="N700" s="390"/>
    </row>
    <row r="701" spans="1:14" s="389" customFormat="1" x14ac:dyDescent="0.3">
      <c r="A701" s="390"/>
      <c r="B701" s="390"/>
      <c r="C701" s="390"/>
      <c r="D701" s="390"/>
      <c r="E701" s="390"/>
      <c r="F701" s="390"/>
      <c r="G701" s="390"/>
      <c r="H701" s="390"/>
      <c r="I701" s="390"/>
      <c r="J701" s="390"/>
      <c r="K701" s="390"/>
      <c r="L701" s="390"/>
      <c r="M701" s="390"/>
      <c r="N701" s="390"/>
    </row>
    <row r="702" spans="1:14" s="389" customFormat="1" x14ac:dyDescent="0.3">
      <c r="A702" s="390"/>
      <c r="B702" s="390"/>
      <c r="C702" s="390"/>
      <c r="D702" s="390"/>
      <c r="E702" s="390"/>
      <c r="F702" s="390"/>
      <c r="G702" s="390"/>
      <c r="H702" s="390"/>
      <c r="I702" s="390"/>
      <c r="J702" s="390"/>
      <c r="K702" s="390"/>
      <c r="L702" s="390"/>
      <c r="M702" s="390"/>
      <c r="N702" s="390"/>
    </row>
    <row r="703" spans="1:14" s="389" customFormat="1" x14ac:dyDescent="0.3">
      <c r="A703" s="390"/>
      <c r="B703" s="390"/>
      <c r="C703" s="390"/>
      <c r="D703" s="390"/>
      <c r="E703" s="390"/>
      <c r="F703" s="390"/>
      <c r="G703" s="390"/>
      <c r="H703" s="390"/>
      <c r="I703" s="390"/>
      <c r="J703" s="390"/>
      <c r="K703" s="390"/>
      <c r="L703" s="390"/>
      <c r="M703" s="390"/>
      <c r="N703" s="390"/>
    </row>
    <row r="704" spans="1:14" s="389" customFormat="1" x14ac:dyDescent="0.3">
      <c r="A704" s="390"/>
      <c r="B704" s="390"/>
      <c r="C704" s="390"/>
      <c r="D704" s="390"/>
      <c r="E704" s="390"/>
      <c r="F704" s="390"/>
      <c r="G704" s="390"/>
      <c r="H704" s="390"/>
      <c r="I704" s="390"/>
      <c r="J704" s="390"/>
      <c r="K704" s="390"/>
      <c r="L704" s="390"/>
      <c r="M704" s="390"/>
      <c r="N704" s="390"/>
    </row>
    <row r="705" spans="1:14" s="389" customFormat="1" x14ac:dyDescent="0.3">
      <c r="A705" s="390"/>
      <c r="B705" s="390"/>
      <c r="C705" s="390"/>
      <c r="D705" s="390"/>
      <c r="E705" s="390"/>
      <c r="F705" s="390"/>
      <c r="G705" s="390"/>
      <c r="H705" s="390"/>
      <c r="I705" s="390"/>
      <c r="J705" s="390"/>
      <c r="K705" s="390"/>
      <c r="L705" s="390"/>
      <c r="M705" s="390"/>
      <c r="N705" s="390"/>
    </row>
    <row r="706" spans="1:14" s="389" customFormat="1" x14ac:dyDescent="0.3">
      <c r="A706" s="390"/>
      <c r="B706" s="390"/>
      <c r="C706" s="390"/>
      <c r="D706" s="390"/>
      <c r="E706" s="390"/>
      <c r="F706" s="390"/>
      <c r="G706" s="390"/>
      <c r="H706" s="390"/>
      <c r="I706" s="390"/>
      <c r="J706" s="390"/>
      <c r="K706" s="390"/>
      <c r="L706" s="390"/>
      <c r="M706" s="390"/>
      <c r="N706" s="390"/>
    </row>
    <row r="707" spans="1:14" s="389" customFormat="1" x14ac:dyDescent="0.3">
      <c r="A707" s="390"/>
      <c r="B707" s="390"/>
      <c r="C707" s="390"/>
      <c r="D707" s="390"/>
      <c r="E707" s="390"/>
      <c r="F707" s="390"/>
      <c r="G707" s="390"/>
      <c r="H707" s="390"/>
      <c r="I707" s="390"/>
      <c r="J707" s="390"/>
      <c r="K707" s="390"/>
      <c r="L707" s="390"/>
      <c r="M707" s="390"/>
      <c r="N707" s="390"/>
    </row>
    <row r="708" spans="1:14" s="389" customFormat="1" x14ac:dyDescent="0.3">
      <c r="A708" s="390"/>
      <c r="B708" s="390"/>
      <c r="C708" s="390"/>
      <c r="D708" s="390"/>
      <c r="E708" s="390"/>
      <c r="F708" s="390"/>
      <c r="G708" s="390"/>
      <c r="H708" s="390"/>
      <c r="I708" s="390"/>
      <c r="J708" s="390"/>
      <c r="K708" s="390"/>
      <c r="L708" s="390"/>
      <c r="M708" s="390"/>
      <c r="N708" s="390"/>
    </row>
    <row r="709" spans="1:14" s="389" customFormat="1" x14ac:dyDescent="0.3">
      <c r="A709" s="390"/>
      <c r="B709" s="390"/>
      <c r="C709" s="390"/>
      <c r="D709" s="390"/>
      <c r="E709" s="390"/>
      <c r="F709" s="390"/>
      <c r="G709" s="390"/>
      <c r="H709" s="390"/>
      <c r="I709" s="390"/>
      <c r="J709" s="390"/>
      <c r="K709" s="390"/>
      <c r="L709" s="390"/>
      <c r="M709" s="390"/>
      <c r="N709" s="390"/>
    </row>
    <row r="710" spans="1:14" s="389" customFormat="1" x14ac:dyDescent="0.3">
      <c r="A710" s="390"/>
      <c r="B710" s="390"/>
      <c r="C710" s="390"/>
      <c r="D710" s="390"/>
      <c r="E710" s="390"/>
      <c r="F710" s="390"/>
      <c r="G710" s="390"/>
      <c r="H710" s="390"/>
      <c r="I710" s="390"/>
      <c r="J710" s="390"/>
      <c r="K710" s="390"/>
      <c r="L710" s="390"/>
      <c r="M710" s="390"/>
      <c r="N710" s="390"/>
    </row>
    <row r="711" spans="1:14" s="389" customFormat="1" x14ac:dyDescent="0.3">
      <c r="A711" s="390"/>
      <c r="B711" s="390"/>
      <c r="C711" s="390"/>
      <c r="D711" s="390"/>
      <c r="E711" s="390"/>
      <c r="F711" s="390"/>
      <c r="G711" s="390"/>
      <c r="H711" s="390"/>
      <c r="I711" s="390"/>
      <c r="J711" s="390"/>
      <c r="K711" s="390"/>
      <c r="L711" s="390"/>
      <c r="M711" s="390"/>
      <c r="N711" s="390"/>
    </row>
    <row r="712" spans="1:14" s="389" customFormat="1" x14ac:dyDescent="0.3">
      <c r="A712" s="390"/>
      <c r="B712" s="390"/>
      <c r="C712" s="390"/>
      <c r="D712" s="390"/>
      <c r="E712" s="390"/>
      <c r="F712" s="390"/>
      <c r="G712" s="390"/>
      <c r="H712" s="390"/>
      <c r="I712" s="390"/>
      <c r="J712" s="390"/>
      <c r="K712" s="390"/>
      <c r="L712" s="390"/>
      <c r="M712" s="390"/>
      <c r="N712" s="390"/>
    </row>
    <row r="713" spans="1:14" s="389" customFormat="1" x14ac:dyDescent="0.3">
      <c r="A713" s="390"/>
      <c r="B713" s="390"/>
      <c r="C713" s="390"/>
      <c r="D713" s="390"/>
      <c r="E713" s="390"/>
      <c r="F713" s="390"/>
      <c r="G713" s="390"/>
      <c r="H713" s="390"/>
      <c r="I713" s="390"/>
      <c r="J713" s="390"/>
      <c r="K713" s="390"/>
      <c r="L713" s="390"/>
      <c r="M713" s="390"/>
      <c r="N713" s="390"/>
    </row>
    <row r="714" spans="1:14" s="389" customFormat="1" x14ac:dyDescent="0.3">
      <c r="A714" s="390"/>
      <c r="B714" s="390"/>
      <c r="C714" s="390"/>
      <c r="D714" s="390"/>
      <c r="E714" s="390"/>
      <c r="F714" s="390"/>
      <c r="G714" s="390"/>
      <c r="H714" s="390"/>
      <c r="I714" s="390"/>
      <c r="J714" s="390"/>
      <c r="K714" s="390"/>
      <c r="L714" s="390"/>
      <c r="M714" s="390"/>
      <c r="N714" s="390"/>
    </row>
    <row r="715" spans="1:14" s="389" customFormat="1" x14ac:dyDescent="0.3">
      <c r="A715" s="390"/>
      <c r="B715" s="390"/>
      <c r="C715" s="390"/>
      <c r="D715" s="390"/>
      <c r="E715" s="390"/>
      <c r="F715" s="390"/>
      <c r="G715" s="390"/>
      <c r="H715" s="390"/>
      <c r="I715" s="390"/>
      <c r="J715" s="390"/>
      <c r="K715" s="390"/>
      <c r="L715" s="390"/>
      <c r="M715" s="390"/>
      <c r="N715" s="390"/>
    </row>
    <row r="716" spans="1:14" s="389" customFormat="1" x14ac:dyDescent="0.3">
      <c r="A716" s="390"/>
      <c r="B716" s="390"/>
      <c r="C716" s="390"/>
      <c r="D716" s="390"/>
      <c r="E716" s="390"/>
      <c r="F716" s="390"/>
      <c r="G716" s="390"/>
      <c r="H716" s="390"/>
      <c r="I716" s="390"/>
      <c r="J716" s="390"/>
      <c r="K716" s="390"/>
      <c r="L716" s="390"/>
      <c r="M716" s="390"/>
      <c r="N716" s="390"/>
    </row>
    <row r="717" spans="1:14" s="389" customFormat="1" x14ac:dyDescent="0.3">
      <c r="A717" s="390"/>
      <c r="B717" s="390"/>
      <c r="C717" s="390"/>
      <c r="D717" s="390"/>
      <c r="E717" s="390"/>
      <c r="F717" s="390"/>
      <c r="G717" s="390"/>
      <c r="H717" s="390"/>
      <c r="I717" s="390"/>
      <c r="J717" s="390"/>
      <c r="K717" s="390"/>
      <c r="L717" s="390"/>
      <c r="M717" s="390"/>
      <c r="N717" s="390"/>
    </row>
    <row r="718" spans="1:14" s="389" customFormat="1" x14ac:dyDescent="0.3">
      <c r="A718" s="390"/>
      <c r="B718" s="390"/>
      <c r="C718" s="390"/>
      <c r="D718" s="390"/>
      <c r="E718" s="390"/>
      <c r="F718" s="390"/>
      <c r="G718" s="390"/>
      <c r="H718" s="390"/>
      <c r="I718" s="390"/>
      <c r="J718" s="390"/>
      <c r="K718" s="390"/>
      <c r="L718" s="390"/>
      <c r="M718" s="390"/>
      <c r="N718" s="390"/>
    </row>
    <row r="719" spans="1:14" s="389" customFormat="1" x14ac:dyDescent="0.3">
      <c r="A719" s="390"/>
      <c r="B719" s="390"/>
      <c r="C719" s="390"/>
      <c r="D719" s="390"/>
      <c r="E719" s="390"/>
      <c r="F719" s="390"/>
      <c r="G719" s="390"/>
      <c r="H719" s="390"/>
      <c r="I719" s="390"/>
      <c r="J719" s="390"/>
      <c r="K719" s="390"/>
      <c r="L719" s="390"/>
      <c r="M719" s="390"/>
      <c r="N719" s="390"/>
    </row>
    <row r="720" spans="1:14" s="389" customFormat="1" x14ac:dyDescent="0.3">
      <c r="A720" s="390"/>
      <c r="B720" s="390"/>
      <c r="C720" s="390"/>
      <c r="D720" s="390"/>
      <c r="E720" s="390"/>
      <c r="F720" s="390"/>
      <c r="G720" s="390"/>
      <c r="H720" s="390"/>
      <c r="I720" s="390"/>
      <c r="J720" s="390"/>
      <c r="K720" s="390"/>
      <c r="L720" s="390"/>
      <c r="M720" s="390"/>
      <c r="N720" s="390"/>
    </row>
    <row r="721" spans="1:14" s="389" customFormat="1" x14ac:dyDescent="0.3">
      <c r="A721" s="390"/>
      <c r="B721" s="390"/>
      <c r="C721" s="390"/>
      <c r="D721" s="390"/>
      <c r="E721" s="390"/>
      <c r="F721" s="390"/>
      <c r="G721" s="390"/>
      <c r="H721" s="390"/>
      <c r="I721" s="390"/>
      <c r="J721" s="390"/>
      <c r="K721" s="390"/>
      <c r="L721" s="390"/>
      <c r="M721" s="390"/>
      <c r="N721" s="390"/>
    </row>
    <row r="722" spans="1:14" s="389" customFormat="1" x14ac:dyDescent="0.3">
      <c r="A722" s="390"/>
      <c r="B722" s="390"/>
      <c r="C722" s="390"/>
      <c r="D722" s="390"/>
      <c r="E722" s="390"/>
      <c r="F722" s="390"/>
      <c r="G722" s="390"/>
      <c r="H722" s="390"/>
      <c r="I722" s="390"/>
      <c r="J722" s="390"/>
      <c r="K722" s="390"/>
      <c r="L722" s="390"/>
      <c r="M722" s="390"/>
      <c r="N722" s="390"/>
    </row>
    <row r="723" spans="1:14" s="389" customFormat="1" x14ac:dyDescent="0.3">
      <c r="A723" s="390"/>
      <c r="B723" s="390"/>
      <c r="C723" s="390"/>
      <c r="D723" s="390"/>
      <c r="E723" s="390"/>
      <c r="F723" s="390"/>
      <c r="G723" s="390"/>
      <c r="H723" s="390"/>
      <c r="I723" s="390"/>
      <c r="J723" s="390"/>
      <c r="K723" s="390"/>
      <c r="L723" s="390"/>
      <c r="M723" s="390"/>
      <c r="N723" s="390"/>
    </row>
    <row r="724" spans="1:14" s="389" customFormat="1" x14ac:dyDescent="0.3">
      <c r="A724" s="390"/>
      <c r="B724" s="390"/>
      <c r="C724" s="390"/>
      <c r="D724" s="390"/>
      <c r="E724" s="390"/>
      <c r="F724" s="390"/>
      <c r="G724" s="390"/>
      <c r="H724" s="390"/>
      <c r="I724" s="390"/>
      <c r="J724" s="390"/>
      <c r="K724" s="390"/>
      <c r="L724" s="390"/>
      <c r="M724" s="390"/>
      <c r="N724" s="390"/>
    </row>
    <row r="725" spans="1:14" s="389" customFormat="1" x14ac:dyDescent="0.3">
      <c r="A725" s="390"/>
      <c r="B725" s="390"/>
      <c r="C725" s="390"/>
      <c r="D725" s="390"/>
      <c r="E725" s="390"/>
      <c r="F725" s="390"/>
      <c r="G725" s="390"/>
      <c r="H725" s="390"/>
      <c r="I725" s="390"/>
      <c r="J725" s="390"/>
      <c r="K725" s="390"/>
      <c r="L725" s="390"/>
      <c r="M725" s="390"/>
      <c r="N725" s="390"/>
    </row>
    <row r="726" spans="1:14" s="389" customFormat="1" x14ac:dyDescent="0.3">
      <c r="A726" s="390"/>
      <c r="B726" s="390"/>
      <c r="C726" s="390"/>
      <c r="D726" s="390"/>
      <c r="E726" s="390"/>
      <c r="F726" s="390"/>
      <c r="G726" s="390"/>
      <c r="H726" s="390"/>
      <c r="I726" s="390"/>
      <c r="J726" s="390"/>
      <c r="K726" s="390"/>
      <c r="L726" s="390"/>
      <c r="M726" s="390"/>
      <c r="N726" s="390"/>
    </row>
    <row r="727" spans="1:14" s="389" customFormat="1" x14ac:dyDescent="0.3">
      <c r="A727" s="390"/>
      <c r="B727" s="390"/>
      <c r="C727" s="390"/>
      <c r="D727" s="390"/>
      <c r="E727" s="390"/>
      <c r="F727" s="390"/>
      <c r="G727" s="390"/>
      <c r="H727" s="390"/>
      <c r="I727" s="390"/>
      <c r="J727" s="390"/>
      <c r="K727" s="390"/>
      <c r="L727" s="390"/>
      <c r="M727" s="390"/>
      <c r="N727" s="390"/>
    </row>
    <row r="728" spans="1:14" s="389" customFormat="1" x14ac:dyDescent="0.3">
      <c r="A728" s="390"/>
      <c r="B728" s="390"/>
      <c r="C728" s="390"/>
      <c r="D728" s="390"/>
      <c r="E728" s="390"/>
      <c r="F728" s="390"/>
      <c r="G728" s="390"/>
      <c r="H728" s="390"/>
      <c r="I728" s="390"/>
      <c r="J728" s="390"/>
      <c r="K728" s="390"/>
      <c r="L728" s="390"/>
      <c r="M728" s="390"/>
      <c r="N728" s="390"/>
    </row>
    <row r="729" spans="1:14" s="389" customFormat="1" x14ac:dyDescent="0.3">
      <c r="A729" s="390"/>
      <c r="B729" s="390"/>
      <c r="C729" s="390"/>
      <c r="D729" s="390"/>
      <c r="E729" s="390"/>
      <c r="F729" s="390"/>
      <c r="G729" s="390"/>
      <c r="H729" s="390"/>
      <c r="I729" s="390"/>
      <c r="J729" s="390"/>
      <c r="K729" s="390"/>
      <c r="L729" s="390"/>
      <c r="M729" s="390"/>
      <c r="N729" s="390"/>
    </row>
    <row r="730" spans="1:14" s="389" customFormat="1" x14ac:dyDescent="0.3">
      <c r="A730" s="390"/>
      <c r="B730" s="390"/>
      <c r="C730" s="390"/>
      <c r="D730" s="390"/>
      <c r="E730" s="390"/>
      <c r="F730" s="390"/>
      <c r="G730" s="390"/>
      <c r="H730" s="390"/>
      <c r="I730" s="390"/>
      <c r="J730" s="390"/>
      <c r="K730" s="390"/>
      <c r="L730" s="390"/>
      <c r="M730" s="390"/>
      <c r="N730" s="390"/>
    </row>
    <row r="731" spans="1:14" s="389" customFormat="1" x14ac:dyDescent="0.3">
      <c r="A731" s="390"/>
      <c r="B731" s="390"/>
      <c r="C731" s="390"/>
      <c r="D731" s="390"/>
      <c r="E731" s="390"/>
      <c r="F731" s="390"/>
      <c r="G731" s="390"/>
      <c r="H731" s="390"/>
      <c r="I731" s="390"/>
      <c r="J731" s="390"/>
      <c r="K731" s="390"/>
      <c r="L731" s="390"/>
      <c r="M731" s="390"/>
      <c r="N731" s="390"/>
    </row>
    <row r="732" spans="1:14" s="389" customFormat="1" x14ac:dyDescent="0.3">
      <c r="A732" s="390"/>
      <c r="B732" s="390"/>
      <c r="C732" s="390"/>
      <c r="D732" s="390"/>
      <c r="E732" s="390"/>
      <c r="F732" s="390"/>
      <c r="G732" s="390"/>
      <c r="H732" s="390"/>
      <c r="I732" s="390"/>
      <c r="J732" s="390"/>
      <c r="K732" s="390"/>
      <c r="L732" s="390"/>
      <c r="M732" s="390"/>
      <c r="N732" s="390"/>
    </row>
    <row r="733" spans="1:14" s="389" customFormat="1" x14ac:dyDescent="0.3">
      <c r="A733" s="390"/>
      <c r="B733" s="390"/>
      <c r="C733" s="390"/>
      <c r="D733" s="390"/>
      <c r="E733" s="390"/>
      <c r="F733" s="390"/>
      <c r="G733" s="390"/>
      <c r="H733" s="390"/>
      <c r="I733" s="390"/>
      <c r="J733" s="390"/>
      <c r="K733" s="390"/>
      <c r="L733" s="390"/>
      <c r="M733" s="390"/>
      <c r="N733" s="390"/>
    </row>
    <row r="734" spans="1:14" s="389" customFormat="1" x14ac:dyDescent="0.3">
      <c r="A734" s="390"/>
      <c r="B734" s="390"/>
      <c r="C734" s="390"/>
      <c r="D734" s="390"/>
      <c r="E734" s="390"/>
      <c r="F734" s="390"/>
      <c r="G734" s="390"/>
      <c r="H734" s="390"/>
      <c r="I734" s="390"/>
      <c r="J734" s="390"/>
      <c r="K734" s="390"/>
      <c r="L734" s="390"/>
      <c r="M734" s="390"/>
      <c r="N734" s="390"/>
    </row>
    <row r="735" spans="1:14" s="389" customFormat="1" x14ac:dyDescent="0.3">
      <c r="A735" s="390"/>
      <c r="B735" s="390"/>
      <c r="C735" s="390"/>
      <c r="D735" s="390"/>
      <c r="E735" s="390"/>
      <c r="F735" s="390"/>
      <c r="G735" s="390"/>
      <c r="H735" s="390"/>
      <c r="I735" s="390"/>
      <c r="J735" s="390"/>
      <c r="K735" s="390"/>
      <c r="L735" s="390"/>
      <c r="M735" s="390"/>
      <c r="N735" s="390"/>
    </row>
    <row r="736" spans="1:14" s="389" customFormat="1" x14ac:dyDescent="0.3">
      <c r="A736" s="390"/>
      <c r="B736" s="390"/>
      <c r="C736" s="390"/>
      <c r="D736" s="390"/>
      <c r="E736" s="390"/>
      <c r="F736" s="390"/>
      <c r="G736" s="390"/>
      <c r="H736" s="390"/>
      <c r="I736" s="390"/>
      <c r="J736" s="390"/>
      <c r="K736" s="390"/>
      <c r="L736" s="390"/>
      <c r="M736" s="390"/>
      <c r="N736" s="390"/>
    </row>
    <row r="737" spans="1:14" s="389" customFormat="1" x14ac:dyDescent="0.3">
      <c r="A737" s="390"/>
      <c r="B737" s="390"/>
      <c r="C737" s="390"/>
      <c r="D737" s="390"/>
      <c r="E737" s="390"/>
      <c r="F737" s="390"/>
      <c r="G737" s="390"/>
      <c r="H737" s="390"/>
      <c r="I737" s="390"/>
      <c r="J737" s="390"/>
      <c r="K737" s="390"/>
      <c r="L737" s="390"/>
      <c r="M737" s="390"/>
      <c r="N737" s="390"/>
    </row>
    <row r="738" spans="1:14" s="389" customFormat="1" x14ac:dyDescent="0.3">
      <c r="A738" s="390"/>
      <c r="B738" s="390"/>
      <c r="C738" s="390"/>
      <c r="D738" s="390"/>
      <c r="E738" s="390"/>
      <c r="F738" s="390"/>
      <c r="G738" s="390"/>
      <c r="H738" s="390"/>
      <c r="I738" s="390"/>
      <c r="J738" s="390"/>
      <c r="K738" s="390"/>
      <c r="L738" s="390"/>
      <c r="M738" s="390"/>
      <c r="N738" s="390"/>
    </row>
    <row r="739" spans="1:14" s="389" customFormat="1" x14ac:dyDescent="0.3">
      <c r="A739" s="390"/>
      <c r="B739" s="390"/>
      <c r="C739" s="390"/>
      <c r="D739" s="390"/>
      <c r="E739" s="390"/>
      <c r="F739" s="390"/>
      <c r="G739" s="390"/>
      <c r="H739" s="390"/>
      <c r="I739" s="390"/>
      <c r="J739" s="390"/>
      <c r="K739" s="390"/>
      <c r="L739" s="390"/>
      <c r="M739" s="390"/>
      <c r="N739" s="390"/>
    </row>
    <row r="740" spans="1:14" s="389" customFormat="1" x14ac:dyDescent="0.3">
      <c r="A740" s="390"/>
      <c r="B740" s="390"/>
      <c r="C740" s="390"/>
      <c r="D740" s="390"/>
      <c r="E740" s="390"/>
      <c r="F740" s="390"/>
      <c r="G740" s="390"/>
      <c r="H740" s="390"/>
      <c r="I740" s="390"/>
      <c r="J740" s="390"/>
      <c r="K740" s="390"/>
      <c r="L740" s="390"/>
      <c r="M740" s="390"/>
      <c r="N740" s="390"/>
    </row>
    <row r="741" spans="1:14" s="389" customFormat="1" x14ac:dyDescent="0.3">
      <c r="A741" s="390"/>
      <c r="B741" s="390"/>
      <c r="C741" s="390"/>
      <c r="D741" s="390"/>
      <c r="E741" s="390"/>
      <c r="F741" s="390"/>
      <c r="G741" s="390"/>
      <c r="H741" s="390"/>
      <c r="I741" s="390"/>
      <c r="J741" s="390"/>
      <c r="K741" s="390"/>
      <c r="L741" s="390"/>
      <c r="M741" s="390"/>
      <c r="N741" s="390"/>
    </row>
    <row r="742" spans="1:14" s="389" customFormat="1" x14ac:dyDescent="0.3">
      <c r="A742" s="390"/>
      <c r="B742" s="390"/>
      <c r="C742" s="390"/>
      <c r="D742" s="390"/>
      <c r="E742" s="390"/>
      <c r="F742" s="390"/>
      <c r="G742" s="390"/>
      <c r="H742" s="390"/>
      <c r="I742" s="390"/>
      <c r="J742" s="390"/>
      <c r="K742" s="390"/>
      <c r="L742" s="390"/>
      <c r="M742" s="390"/>
      <c r="N742" s="390"/>
    </row>
    <row r="743" spans="1:14" s="389" customFormat="1" x14ac:dyDescent="0.3">
      <c r="A743" s="390"/>
      <c r="B743" s="390"/>
      <c r="C743" s="390"/>
      <c r="D743" s="390"/>
      <c r="E743" s="390"/>
      <c r="F743" s="390"/>
      <c r="G743" s="390"/>
      <c r="H743" s="390"/>
      <c r="I743" s="390"/>
      <c r="J743" s="390"/>
      <c r="K743" s="390"/>
      <c r="L743" s="390"/>
      <c r="M743" s="390"/>
      <c r="N743" s="390"/>
    </row>
    <row r="744" spans="1:14" s="389" customFormat="1" x14ac:dyDescent="0.3">
      <c r="A744" s="390"/>
      <c r="B744" s="390"/>
      <c r="C744" s="390"/>
      <c r="D744" s="390"/>
      <c r="E744" s="390"/>
      <c r="F744" s="390"/>
      <c r="G744" s="390"/>
      <c r="H744" s="390"/>
      <c r="I744" s="390"/>
      <c r="J744" s="390"/>
      <c r="K744" s="390"/>
      <c r="L744" s="390"/>
      <c r="M744" s="390"/>
      <c r="N744" s="390"/>
    </row>
    <row r="745" spans="1:14" s="389" customFormat="1" x14ac:dyDescent="0.3">
      <c r="A745" s="390"/>
      <c r="B745" s="390"/>
      <c r="C745" s="390"/>
      <c r="D745" s="390"/>
      <c r="E745" s="390"/>
      <c r="F745" s="390"/>
      <c r="G745" s="390"/>
      <c r="H745" s="390"/>
      <c r="I745" s="390"/>
      <c r="J745" s="390"/>
      <c r="K745" s="390"/>
      <c r="L745" s="390"/>
      <c r="M745" s="390"/>
      <c r="N745" s="390"/>
    </row>
    <row r="746" spans="1:14" s="389" customFormat="1" x14ac:dyDescent="0.3">
      <c r="A746" s="390"/>
      <c r="B746" s="390"/>
      <c r="C746" s="390"/>
      <c r="D746" s="390"/>
      <c r="E746" s="390"/>
      <c r="F746" s="390"/>
      <c r="G746" s="390"/>
      <c r="H746" s="390"/>
      <c r="I746" s="390"/>
      <c r="J746" s="390"/>
      <c r="K746" s="390"/>
      <c r="L746" s="390"/>
      <c r="M746" s="390"/>
      <c r="N746" s="390"/>
    </row>
    <row r="747" spans="1:14" s="389" customFormat="1" x14ac:dyDescent="0.3">
      <c r="A747" s="390"/>
      <c r="B747" s="390"/>
      <c r="C747" s="390"/>
      <c r="D747" s="390"/>
      <c r="E747" s="390"/>
      <c r="F747" s="390"/>
      <c r="G747" s="390"/>
      <c r="H747" s="390"/>
      <c r="I747" s="390"/>
      <c r="J747" s="390"/>
      <c r="K747" s="390"/>
      <c r="L747" s="390"/>
      <c r="M747" s="390"/>
      <c r="N747" s="390"/>
    </row>
    <row r="748" spans="1:14" s="389" customFormat="1" x14ac:dyDescent="0.3">
      <c r="A748" s="390"/>
      <c r="B748" s="390"/>
      <c r="C748" s="390"/>
      <c r="D748" s="390"/>
      <c r="E748" s="390"/>
      <c r="F748" s="390"/>
      <c r="G748" s="390"/>
      <c r="H748" s="390"/>
      <c r="I748" s="390"/>
      <c r="J748" s="390"/>
      <c r="K748" s="390"/>
      <c r="L748" s="390"/>
      <c r="M748" s="390"/>
      <c r="N748" s="390"/>
    </row>
    <row r="749" spans="1:14" s="389" customFormat="1" x14ac:dyDescent="0.3">
      <c r="A749" s="390"/>
      <c r="B749" s="390"/>
      <c r="C749" s="390"/>
      <c r="D749" s="390"/>
      <c r="E749" s="390"/>
      <c r="F749" s="390"/>
      <c r="G749" s="390"/>
      <c r="H749" s="390"/>
      <c r="I749" s="390"/>
      <c r="J749" s="390"/>
      <c r="K749" s="390"/>
      <c r="L749" s="390"/>
      <c r="M749" s="390"/>
      <c r="N749" s="390"/>
    </row>
    <row r="750" spans="1:14" s="389" customFormat="1" x14ac:dyDescent="0.3">
      <c r="A750" s="390"/>
      <c r="B750" s="390"/>
      <c r="C750" s="390"/>
      <c r="D750" s="390"/>
      <c r="E750" s="390"/>
      <c r="F750" s="390"/>
      <c r="G750" s="390"/>
      <c r="H750" s="390"/>
      <c r="I750" s="390"/>
      <c r="J750" s="390"/>
      <c r="K750" s="390"/>
      <c r="L750" s="390"/>
      <c r="M750" s="390"/>
      <c r="N750" s="390"/>
    </row>
    <row r="751" spans="1:14" s="389" customFormat="1" x14ac:dyDescent="0.3">
      <c r="A751" s="390"/>
      <c r="B751" s="390"/>
      <c r="C751" s="390"/>
      <c r="D751" s="390"/>
      <c r="E751" s="390"/>
      <c r="F751" s="390"/>
      <c r="G751" s="390"/>
      <c r="H751" s="390"/>
      <c r="I751" s="390"/>
      <c r="J751" s="390"/>
      <c r="K751" s="390"/>
      <c r="L751" s="390"/>
      <c r="M751" s="390"/>
      <c r="N751" s="390"/>
    </row>
    <row r="752" spans="1:14" s="389" customFormat="1" x14ac:dyDescent="0.3">
      <c r="A752" s="390"/>
      <c r="B752" s="390"/>
      <c r="C752" s="390"/>
      <c r="D752" s="390"/>
      <c r="E752" s="390"/>
      <c r="F752" s="390"/>
      <c r="G752" s="390"/>
      <c r="H752" s="390"/>
      <c r="I752" s="390"/>
      <c r="J752" s="390"/>
      <c r="K752" s="390"/>
      <c r="L752" s="390"/>
      <c r="M752" s="390"/>
      <c r="N752" s="390"/>
    </row>
    <row r="753" spans="1:14" s="389" customFormat="1" x14ac:dyDescent="0.3">
      <c r="A753" s="390"/>
      <c r="B753" s="390"/>
      <c r="C753" s="390"/>
      <c r="D753" s="390"/>
      <c r="E753" s="390"/>
      <c r="F753" s="390"/>
      <c r="G753" s="390"/>
      <c r="H753" s="390"/>
      <c r="I753" s="390"/>
      <c r="J753" s="390"/>
      <c r="K753" s="390"/>
      <c r="L753" s="390"/>
      <c r="M753" s="390"/>
      <c r="N753" s="390"/>
    </row>
    <row r="754" spans="1:14" s="389" customFormat="1" x14ac:dyDescent="0.3">
      <c r="A754" s="390"/>
      <c r="B754" s="390"/>
      <c r="C754" s="390"/>
      <c r="D754" s="390"/>
      <c r="E754" s="390"/>
      <c r="F754" s="390"/>
      <c r="G754" s="390"/>
      <c r="H754" s="390"/>
      <c r="I754" s="390"/>
      <c r="J754" s="390"/>
      <c r="K754" s="390"/>
      <c r="L754" s="390"/>
      <c r="M754" s="390"/>
      <c r="N754" s="390"/>
    </row>
    <row r="755" spans="1:14" s="389" customFormat="1" x14ac:dyDescent="0.3">
      <c r="A755" s="390"/>
      <c r="B755" s="390"/>
      <c r="C755" s="390"/>
      <c r="D755" s="390"/>
      <c r="E755" s="390"/>
      <c r="F755" s="390"/>
      <c r="G755" s="390"/>
      <c r="H755" s="390"/>
      <c r="I755" s="390"/>
      <c r="J755" s="390"/>
      <c r="K755" s="390"/>
      <c r="L755" s="390"/>
      <c r="M755" s="390"/>
      <c r="N755" s="390"/>
    </row>
    <row r="756" spans="1:14" s="389" customFormat="1" x14ac:dyDescent="0.3">
      <c r="A756" s="390"/>
      <c r="B756" s="390"/>
      <c r="C756" s="390"/>
      <c r="D756" s="390"/>
      <c r="E756" s="390"/>
      <c r="F756" s="390"/>
      <c r="G756" s="390"/>
      <c r="H756" s="390"/>
      <c r="I756" s="390"/>
      <c r="J756" s="390"/>
      <c r="K756" s="390"/>
      <c r="L756" s="390"/>
      <c r="M756" s="390"/>
      <c r="N756" s="390"/>
    </row>
    <row r="757" spans="1:14" s="389" customFormat="1" x14ac:dyDescent="0.3">
      <c r="A757" s="390"/>
      <c r="B757" s="390"/>
      <c r="C757" s="390"/>
      <c r="D757" s="390"/>
      <c r="E757" s="390"/>
      <c r="F757" s="390"/>
      <c r="G757" s="390"/>
      <c r="H757" s="390"/>
      <c r="I757" s="390"/>
      <c r="J757" s="390"/>
      <c r="K757" s="390"/>
      <c r="L757" s="390"/>
      <c r="M757" s="390"/>
      <c r="N757" s="390"/>
    </row>
    <row r="758" spans="1:14" s="389" customFormat="1" x14ac:dyDescent="0.3">
      <c r="A758" s="390"/>
      <c r="B758" s="390"/>
      <c r="C758" s="390"/>
      <c r="D758" s="390"/>
      <c r="E758" s="390"/>
      <c r="F758" s="390"/>
      <c r="G758" s="390"/>
      <c r="H758" s="390"/>
      <c r="I758" s="390"/>
      <c r="J758" s="390"/>
      <c r="K758" s="390"/>
      <c r="L758" s="390"/>
      <c r="M758" s="390"/>
      <c r="N758" s="390"/>
    </row>
    <row r="759" spans="1:14" s="389" customFormat="1" x14ac:dyDescent="0.3">
      <c r="A759" s="390"/>
      <c r="B759" s="390"/>
      <c r="C759" s="390"/>
      <c r="D759" s="390"/>
      <c r="E759" s="390"/>
      <c r="F759" s="390"/>
      <c r="G759" s="390"/>
      <c r="H759" s="390"/>
      <c r="I759" s="390"/>
      <c r="J759" s="390"/>
      <c r="K759" s="390"/>
      <c r="L759" s="390"/>
      <c r="M759" s="390"/>
      <c r="N759" s="390"/>
    </row>
    <row r="760" spans="1:14" s="389" customFormat="1" x14ac:dyDescent="0.3">
      <c r="A760" s="390"/>
      <c r="B760" s="390"/>
      <c r="C760" s="390"/>
      <c r="D760" s="390"/>
      <c r="E760" s="390"/>
      <c r="F760" s="390"/>
      <c r="G760" s="390"/>
      <c r="H760" s="390"/>
      <c r="I760" s="390"/>
      <c r="J760" s="390"/>
      <c r="K760" s="390"/>
      <c r="L760" s="390"/>
      <c r="M760" s="390"/>
      <c r="N760" s="390"/>
    </row>
    <row r="761" spans="1:14" s="389" customFormat="1" x14ac:dyDescent="0.3">
      <c r="A761" s="390"/>
      <c r="B761" s="390"/>
      <c r="C761" s="390"/>
      <c r="D761" s="390"/>
      <c r="E761" s="390"/>
      <c r="F761" s="390"/>
      <c r="G761" s="390"/>
      <c r="H761" s="390"/>
      <c r="I761" s="390"/>
      <c r="J761" s="390"/>
      <c r="K761" s="390"/>
      <c r="L761" s="390"/>
      <c r="M761" s="390"/>
      <c r="N761" s="390"/>
    </row>
    <row r="762" spans="1:14" s="389" customFormat="1" x14ac:dyDescent="0.3">
      <c r="A762" s="390"/>
      <c r="B762" s="390"/>
      <c r="C762" s="390"/>
      <c r="D762" s="390"/>
      <c r="E762" s="390"/>
      <c r="F762" s="390"/>
      <c r="G762" s="390"/>
      <c r="H762" s="390"/>
      <c r="I762" s="390"/>
      <c r="J762" s="390"/>
      <c r="K762" s="390"/>
      <c r="L762" s="390"/>
      <c r="M762" s="390"/>
      <c r="N762" s="390"/>
    </row>
    <row r="763" spans="1:14" s="389" customFormat="1" x14ac:dyDescent="0.3">
      <c r="A763" s="390"/>
      <c r="B763" s="390"/>
      <c r="C763" s="390"/>
      <c r="D763" s="390"/>
      <c r="E763" s="390"/>
      <c r="F763" s="390"/>
      <c r="G763" s="390"/>
      <c r="H763" s="390"/>
      <c r="I763" s="390"/>
      <c r="J763" s="390"/>
      <c r="K763" s="390"/>
      <c r="L763" s="390"/>
      <c r="M763" s="390"/>
      <c r="N763" s="390"/>
    </row>
    <row r="764" spans="1:14" s="389" customFormat="1" x14ac:dyDescent="0.3">
      <c r="A764" s="390"/>
      <c r="B764" s="390"/>
      <c r="C764" s="390"/>
      <c r="D764" s="390"/>
      <c r="E764" s="390"/>
      <c r="F764" s="390"/>
      <c r="G764" s="390"/>
      <c r="H764" s="390"/>
      <c r="I764" s="390"/>
      <c r="J764" s="390"/>
      <c r="K764" s="390"/>
      <c r="L764" s="390"/>
      <c r="M764" s="390"/>
      <c r="N764" s="390"/>
    </row>
    <row r="765" spans="1:14" s="389" customFormat="1" x14ac:dyDescent="0.3">
      <c r="A765" s="390"/>
      <c r="B765" s="390"/>
      <c r="C765" s="390"/>
      <c r="D765" s="390"/>
      <c r="E765" s="390"/>
      <c r="F765" s="390"/>
      <c r="G765" s="390"/>
      <c r="H765" s="390"/>
      <c r="I765" s="390"/>
      <c r="J765" s="390"/>
      <c r="K765" s="390"/>
      <c r="L765" s="390"/>
      <c r="M765" s="390"/>
      <c r="N765" s="390"/>
    </row>
    <row r="766" spans="1:14" s="389" customFormat="1" x14ac:dyDescent="0.3">
      <c r="A766" s="390"/>
      <c r="B766" s="390"/>
      <c r="C766" s="390"/>
      <c r="D766" s="390"/>
      <c r="E766" s="390"/>
      <c r="F766" s="390"/>
      <c r="G766" s="390"/>
      <c r="H766" s="390"/>
      <c r="I766" s="390"/>
      <c r="J766" s="390"/>
      <c r="K766" s="390"/>
      <c r="L766" s="390"/>
      <c r="M766" s="390"/>
      <c r="N766" s="390"/>
    </row>
    <row r="767" spans="1:14" s="389" customFormat="1" x14ac:dyDescent="0.3">
      <c r="A767" s="390"/>
      <c r="B767" s="390"/>
      <c r="C767" s="390"/>
      <c r="D767" s="390"/>
      <c r="E767" s="390"/>
      <c r="F767" s="390"/>
      <c r="G767" s="390"/>
      <c r="H767" s="390"/>
      <c r="I767" s="390"/>
      <c r="J767" s="390"/>
      <c r="K767" s="390"/>
      <c r="L767" s="390"/>
      <c r="M767" s="390"/>
      <c r="N767" s="390"/>
    </row>
    <row r="768" spans="1:14" s="389" customFormat="1" x14ac:dyDescent="0.3">
      <c r="A768" s="390"/>
      <c r="B768" s="390"/>
      <c r="C768" s="390"/>
      <c r="D768" s="390"/>
      <c r="E768" s="390"/>
      <c r="F768" s="390"/>
      <c r="G768" s="390"/>
      <c r="H768" s="390"/>
      <c r="I768" s="390"/>
      <c r="J768" s="390"/>
      <c r="K768" s="390"/>
      <c r="L768" s="390"/>
      <c r="M768" s="390"/>
      <c r="N768" s="390"/>
    </row>
    <row r="769" spans="1:14" s="389" customFormat="1" x14ac:dyDescent="0.3">
      <c r="A769" s="390"/>
      <c r="B769" s="390"/>
      <c r="C769" s="390"/>
      <c r="D769" s="390"/>
      <c r="E769" s="390"/>
      <c r="F769" s="390"/>
      <c r="G769" s="390"/>
      <c r="H769" s="390"/>
      <c r="I769" s="390"/>
      <c r="J769" s="390"/>
      <c r="K769" s="390"/>
      <c r="L769" s="390"/>
      <c r="M769" s="390"/>
      <c r="N769" s="390"/>
    </row>
    <row r="770" spans="1:14" s="389" customFormat="1" x14ac:dyDescent="0.3">
      <c r="A770" s="390"/>
      <c r="B770" s="390"/>
      <c r="C770" s="390"/>
      <c r="D770" s="390"/>
      <c r="E770" s="390"/>
      <c r="F770" s="390"/>
      <c r="G770" s="390"/>
      <c r="H770" s="390"/>
      <c r="I770" s="390"/>
      <c r="J770" s="390"/>
      <c r="K770" s="390"/>
      <c r="L770" s="390"/>
      <c r="M770" s="390"/>
      <c r="N770" s="390"/>
    </row>
    <row r="771" spans="1:14" s="389" customFormat="1" x14ac:dyDescent="0.3">
      <c r="A771" s="390"/>
      <c r="B771" s="390"/>
      <c r="C771" s="390"/>
      <c r="D771" s="390"/>
      <c r="E771" s="390"/>
      <c r="F771" s="390"/>
      <c r="G771" s="390"/>
      <c r="H771" s="390"/>
      <c r="I771" s="390"/>
      <c r="J771" s="390"/>
      <c r="K771" s="390"/>
      <c r="L771" s="390"/>
      <c r="M771" s="390"/>
      <c r="N771" s="390"/>
    </row>
    <row r="772" spans="1:14" s="389" customFormat="1" x14ac:dyDescent="0.3">
      <c r="A772" s="390"/>
      <c r="B772" s="390"/>
      <c r="C772" s="390"/>
      <c r="D772" s="390"/>
      <c r="E772" s="390"/>
      <c r="F772" s="390"/>
      <c r="G772" s="390"/>
      <c r="H772" s="390"/>
      <c r="I772" s="390"/>
      <c r="J772" s="390"/>
      <c r="K772" s="390"/>
      <c r="L772" s="390"/>
      <c r="M772" s="390"/>
      <c r="N772" s="390"/>
    </row>
    <row r="773" spans="1:14" s="389" customFormat="1" x14ac:dyDescent="0.3">
      <c r="A773" s="390"/>
      <c r="B773" s="390"/>
      <c r="C773" s="390"/>
      <c r="D773" s="390"/>
      <c r="E773" s="390"/>
      <c r="F773" s="390"/>
      <c r="G773" s="390"/>
      <c r="H773" s="390"/>
      <c r="I773" s="390"/>
      <c r="J773" s="390"/>
      <c r="K773" s="390"/>
      <c r="L773" s="390"/>
      <c r="M773" s="390"/>
      <c r="N773" s="390"/>
    </row>
    <row r="774" spans="1:14" s="389" customFormat="1" x14ac:dyDescent="0.3">
      <c r="A774" s="390"/>
      <c r="B774" s="390"/>
      <c r="C774" s="390"/>
      <c r="D774" s="390"/>
      <c r="E774" s="390"/>
      <c r="F774" s="390"/>
      <c r="G774" s="390"/>
      <c r="H774" s="390"/>
      <c r="I774" s="390"/>
      <c r="J774" s="390"/>
      <c r="K774" s="390"/>
      <c r="L774" s="390"/>
      <c r="M774" s="390"/>
      <c r="N774" s="390"/>
    </row>
    <row r="775" spans="1:14" s="389" customFormat="1" x14ac:dyDescent="0.3">
      <c r="A775" s="390"/>
      <c r="B775" s="390"/>
      <c r="C775" s="390"/>
      <c r="D775" s="390"/>
      <c r="E775" s="390"/>
      <c r="F775" s="390"/>
      <c r="G775" s="390"/>
      <c r="H775" s="390"/>
      <c r="I775" s="390"/>
      <c r="J775" s="390"/>
      <c r="K775" s="390"/>
      <c r="L775" s="390"/>
      <c r="M775" s="390"/>
      <c r="N775" s="390"/>
    </row>
    <row r="776" spans="1:14" s="389" customFormat="1" x14ac:dyDescent="0.3">
      <c r="A776" s="390"/>
      <c r="B776" s="390"/>
      <c r="C776" s="390"/>
      <c r="D776" s="390"/>
      <c r="E776" s="390"/>
      <c r="F776" s="390"/>
      <c r="G776" s="390"/>
      <c r="H776" s="390"/>
      <c r="I776" s="390"/>
      <c r="J776" s="390"/>
      <c r="K776" s="390"/>
      <c r="L776" s="390"/>
      <c r="M776" s="390"/>
      <c r="N776" s="390"/>
    </row>
    <row r="777" spans="1:14" s="389" customFormat="1" x14ac:dyDescent="0.3">
      <c r="A777" s="390"/>
      <c r="B777" s="390"/>
      <c r="C777" s="390"/>
      <c r="D777" s="390"/>
      <c r="E777" s="390"/>
      <c r="F777" s="390"/>
      <c r="G777" s="390"/>
      <c r="H777" s="390"/>
      <c r="I777" s="390"/>
      <c r="J777" s="390"/>
      <c r="K777" s="390"/>
      <c r="L777" s="390"/>
      <c r="M777" s="390"/>
      <c r="N777" s="390"/>
    </row>
    <row r="778" spans="1:14" s="389" customFormat="1" x14ac:dyDescent="0.3">
      <c r="A778" s="390"/>
      <c r="B778" s="390"/>
      <c r="C778" s="390"/>
      <c r="D778" s="390"/>
      <c r="E778" s="390"/>
      <c r="F778" s="390"/>
      <c r="G778" s="390"/>
      <c r="H778" s="390"/>
      <c r="I778" s="390"/>
      <c r="J778" s="390"/>
      <c r="K778" s="390"/>
      <c r="L778" s="390"/>
      <c r="M778" s="390"/>
      <c r="N778" s="390"/>
    </row>
    <row r="779" spans="1:14" s="389" customFormat="1" x14ac:dyDescent="0.3">
      <c r="A779" s="390"/>
      <c r="B779" s="390"/>
      <c r="C779" s="390"/>
      <c r="D779" s="390"/>
      <c r="E779" s="390"/>
      <c r="F779" s="390"/>
      <c r="G779" s="390"/>
      <c r="H779" s="390"/>
      <c r="I779" s="390"/>
      <c r="J779" s="390"/>
      <c r="K779" s="390"/>
      <c r="L779" s="390"/>
      <c r="M779" s="390"/>
      <c r="N779" s="390"/>
    </row>
    <row r="780" spans="1:14" s="389" customFormat="1" x14ac:dyDescent="0.3">
      <c r="A780" s="390"/>
      <c r="B780" s="390"/>
      <c r="C780" s="390"/>
      <c r="D780" s="390"/>
      <c r="E780" s="390"/>
      <c r="F780" s="390"/>
      <c r="G780" s="390"/>
      <c r="H780" s="390"/>
      <c r="I780" s="390"/>
      <c r="J780" s="390"/>
      <c r="K780" s="390"/>
      <c r="L780" s="390"/>
      <c r="M780" s="390"/>
      <c r="N780" s="390"/>
    </row>
    <row r="781" spans="1:14" s="389" customFormat="1" x14ac:dyDescent="0.3">
      <c r="A781" s="390"/>
      <c r="B781" s="390"/>
      <c r="C781" s="390"/>
      <c r="D781" s="390"/>
      <c r="E781" s="390"/>
      <c r="F781" s="390"/>
      <c r="G781" s="390"/>
      <c r="H781" s="390"/>
      <c r="I781" s="390"/>
      <c r="J781" s="390"/>
      <c r="K781" s="390"/>
      <c r="L781" s="390"/>
      <c r="M781" s="390"/>
      <c r="N781" s="390"/>
    </row>
    <row r="782" spans="1:14" s="389" customFormat="1" x14ac:dyDescent="0.3">
      <c r="A782" s="390"/>
      <c r="B782" s="390"/>
      <c r="C782" s="390"/>
      <c r="D782" s="390"/>
      <c r="E782" s="390"/>
      <c r="F782" s="390"/>
      <c r="G782" s="390"/>
      <c r="H782" s="390"/>
      <c r="I782" s="390"/>
      <c r="J782" s="390"/>
      <c r="K782" s="390"/>
      <c r="L782" s="390"/>
      <c r="M782" s="390"/>
      <c r="N782" s="390"/>
    </row>
    <row r="783" spans="1:14" s="389" customFormat="1" x14ac:dyDescent="0.3">
      <c r="A783" s="390"/>
      <c r="B783" s="390"/>
      <c r="C783" s="390"/>
      <c r="D783" s="390"/>
      <c r="E783" s="390"/>
      <c r="F783" s="390"/>
      <c r="G783" s="390"/>
      <c r="H783" s="390"/>
      <c r="I783" s="390"/>
      <c r="J783" s="390"/>
      <c r="K783" s="390"/>
      <c r="L783" s="390"/>
      <c r="M783" s="390"/>
      <c r="N783" s="390"/>
    </row>
    <row r="784" spans="1:14" s="389" customFormat="1" x14ac:dyDescent="0.3">
      <c r="A784" s="390"/>
      <c r="B784" s="390"/>
      <c r="C784" s="390"/>
      <c r="D784" s="390"/>
      <c r="E784" s="390"/>
      <c r="F784" s="390"/>
      <c r="G784" s="390"/>
      <c r="H784" s="390"/>
      <c r="I784" s="390"/>
      <c r="J784" s="390"/>
      <c r="K784" s="390"/>
      <c r="L784" s="390"/>
      <c r="M784" s="390"/>
      <c r="N784" s="390"/>
    </row>
    <row r="785" spans="1:14" s="389" customFormat="1" x14ac:dyDescent="0.3">
      <c r="A785" s="390"/>
      <c r="B785" s="390"/>
      <c r="C785" s="390"/>
      <c r="D785" s="390"/>
      <c r="E785" s="390"/>
      <c r="F785" s="390"/>
      <c r="G785" s="390"/>
      <c r="H785" s="390"/>
      <c r="I785" s="390"/>
      <c r="J785" s="390"/>
      <c r="K785" s="390"/>
      <c r="L785" s="390"/>
      <c r="M785" s="390"/>
      <c r="N785" s="390"/>
    </row>
    <row r="786" spans="1:14" s="389" customFormat="1" x14ac:dyDescent="0.3">
      <c r="A786" s="390"/>
      <c r="B786" s="390"/>
      <c r="C786" s="390"/>
      <c r="D786" s="390"/>
      <c r="E786" s="390"/>
      <c r="F786" s="390"/>
      <c r="G786" s="390"/>
      <c r="H786" s="390"/>
      <c r="I786" s="390"/>
      <c r="J786" s="390"/>
      <c r="K786" s="390"/>
      <c r="L786" s="390"/>
      <c r="M786" s="390"/>
      <c r="N786" s="390"/>
    </row>
    <row r="787" spans="1:14" s="389" customFormat="1" x14ac:dyDescent="0.3">
      <c r="A787" s="390"/>
      <c r="B787" s="390"/>
      <c r="C787" s="390"/>
      <c r="D787" s="390"/>
      <c r="E787" s="390"/>
      <c r="F787" s="390"/>
      <c r="G787" s="390"/>
      <c r="H787" s="390"/>
      <c r="I787" s="390"/>
      <c r="J787" s="390"/>
      <c r="K787" s="390"/>
      <c r="L787" s="390"/>
      <c r="M787" s="390"/>
      <c r="N787" s="390"/>
    </row>
    <row r="788" spans="1:14" s="389" customFormat="1" x14ac:dyDescent="0.3">
      <c r="A788" s="390"/>
      <c r="B788" s="390"/>
      <c r="C788" s="390"/>
      <c r="D788" s="390"/>
      <c r="E788" s="390"/>
      <c r="F788" s="390"/>
      <c r="G788" s="390"/>
      <c r="H788" s="390"/>
      <c r="I788" s="390"/>
      <c r="J788" s="390"/>
      <c r="K788" s="390"/>
      <c r="L788" s="390"/>
      <c r="M788" s="390"/>
      <c r="N788" s="390"/>
    </row>
    <row r="789" spans="1:14" s="389" customFormat="1" x14ac:dyDescent="0.3">
      <c r="A789" s="390"/>
      <c r="B789" s="390"/>
      <c r="C789" s="390"/>
      <c r="D789" s="390"/>
      <c r="E789" s="390"/>
      <c r="F789" s="390"/>
      <c r="G789" s="390"/>
      <c r="H789" s="390"/>
      <c r="I789" s="390"/>
      <c r="J789" s="390"/>
      <c r="K789" s="390"/>
      <c r="L789" s="390"/>
      <c r="M789" s="390"/>
      <c r="N789" s="390"/>
    </row>
    <row r="790" spans="1:14" s="389" customFormat="1" x14ac:dyDescent="0.3">
      <c r="A790" s="390"/>
      <c r="B790" s="390"/>
      <c r="C790" s="390"/>
      <c r="D790" s="390"/>
      <c r="E790" s="390"/>
      <c r="F790" s="390"/>
      <c r="G790" s="390"/>
      <c r="H790" s="390"/>
      <c r="I790" s="390"/>
      <c r="J790" s="390"/>
      <c r="K790" s="390"/>
      <c r="L790" s="390"/>
      <c r="M790" s="390"/>
      <c r="N790" s="390"/>
    </row>
    <row r="791" spans="1:14" s="389" customFormat="1" x14ac:dyDescent="0.3">
      <c r="A791" s="390"/>
      <c r="B791" s="390"/>
      <c r="C791" s="390"/>
      <c r="D791" s="390"/>
      <c r="E791" s="390"/>
      <c r="F791" s="390"/>
      <c r="G791" s="390"/>
      <c r="H791" s="390"/>
      <c r="I791" s="390"/>
      <c r="J791" s="390"/>
      <c r="K791" s="390"/>
      <c r="L791" s="390"/>
      <c r="M791" s="390"/>
      <c r="N791" s="390"/>
    </row>
    <row r="792" spans="1:14" s="389" customFormat="1" x14ac:dyDescent="0.3">
      <c r="A792" s="390"/>
      <c r="B792" s="390"/>
      <c r="C792" s="390"/>
      <c r="D792" s="390"/>
      <c r="E792" s="390"/>
      <c r="F792" s="390"/>
      <c r="G792" s="390"/>
      <c r="H792" s="390"/>
      <c r="I792" s="390"/>
      <c r="J792" s="390"/>
      <c r="K792" s="390"/>
      <c r="L792" s="390"/>
      <c r="M792" s="390"/>
      <c r="N792" s="390"/>
    </row>
    <row r="793" spans="1:14" s="389" customFormat="1" x14ac:dyDescent="0.3">
      <c r="A793" s="390"/>
      <c r="B793" s="390"/>
      <c r="C793" s="390"/>
      <c r="D793" s="390"/>
      <c r="E793" s="390"/>
      <c r="F793" s="390"/>
      <c r="G793" s="390"/>
      <c r="H793" s="390"/>
      <c r="I793" s="390"/>
      <c r="J793" s="390"/>
      <c r="K793" s="390"/>
      <c r="L793" s="390"/>
      <c r="M793" s="390"/>
      <c r="N793" s="390"/>
    </row>
    <row r="794" spans="1:14" s="389" customFormat="1" x14ac:dyDescent="0.3">
      <c r="A794" s="390"/>
      <c r="B794" s="390"/>
      <c r="C794" s="390"/>
      <c r="D794" s="390"/>
      <c r="E794" s="390"/>
      <c r="F794" s="390"/>
      <c r="G794" s="390"/>
      <c r="H794" s="390"/>
      <c r="I794" s="390"/>
      <c r="J794" s="390"/>
      <c r="K794" s="390"/>
      <c r="L794" s="390"/>
      <c r="M794" s="390"/>
      <c r="N794" s="390"/>
    </row>
    <row r="795" spans="1:14" s="389" customFormat="1" x14ac:dyDescent="0.3">
      <c r="A795" s="390"/>
      <c r="B795" s="390"/>
      <c r="C795" s="390"/>
      <c r="D795" s="390"/>
      <c r="E795" s="390"/>
      <c r="F795" s="390"/>
      <c r="G795" s="390"/>
      <c r="H795" s="390"/>
      <c r="I795" s="390"/>
      <c r="J795" s="390"/>
      <c r="K795" s="390"/>
      <c r="L795" s="390"/>
      <c r="M795" s="390"/>
      <c r="N795" s="390"/>
    </row>
    <row r="796" spans="1:14" s="389" customFormat="1" x14ac:dyDescent="0.3">
      <c r="A796" s="390"/>
      <c r="B796" s="390"/>
      <c r="C796" s="390"/>
      <c r="D796" s="390"/>
      <c r="E796" s="390"/>
      <c r="F796" s="390"/>
      <c r="G796" s="390"/>
      <c r="H796" s="390"/>
      <c r="I796" s="390"/>
      <c r="J796" s="390"/>
      <c r="K796" s="390"/>
      <c r="L796" s="390"/>
      <c r="M796" s="390"/>
      <c r="N796" s="390"/>
    </row>
    <row r="797" spans="1:14" s="389" customFormat="1" x14ac:dyDescent="0.3">
      <c r="A797" s="390"/>
      <c r="B797" s="390"/>
      <c r="C797" s="390"/>
      <c r="D797" s="390"/>
      <c r="E797" s="390"/>
      <c r="F797" s="390"/>
      <c r="G797" s="390"/>
      <c r="H797" s="390"/>
      <c r="I797" s="390"/>
      <c r="J797" s="390"/>
      <c r="K797" s="390"/>
      <c r="L797" s="390"/>
      <c r="M797" s="390"/>
      <c r="N797" s="390"/>
    </row>
    <row r="798" spans="1:14" s="389" customFormat="1" x14ac:dyDescent="0.3">
      <c r="A798" s="390"/>
      <c r="B798" s="390"/>
      <c r="C798" s="390"/>
      <c r="D798" s="390"/>
      <c r="E798" s="390"/>
      <c r="F798" s="390"/>
      <c r="G798" s="390"/>
      <c r="H798" s="390"/>
      <c r="I798" s="390"/>
      <c r="J798" s="390"/>
      <c r="K798" s="390"/>
      <c r="L798" s="390"/>
      <c r="M798" s="390"/>
      <c r="N798" s="390"/>
    </row>
    <row r="799" spans="1:14" s="389" customFormat="1" x14ac:dyDescent="0.3">
      <c r="A799" s="390"/>
      <c r="B799" s="390"/>
      <c r="C799" s="390"/>
      <c r="D799" s="390"/>
      <c r="E799" s="390"/>
      <c r="F799" s="390"/>
      <c r="G799" s="390"/>
      <c r="H799" s="390"/>
      <c r="I799" s="390"/>
      <c r="J799" s="390"/>
      <c r="K799" s="390"/>
      <c r="L799" s="390"/>
      <c r="M799" s="390"/>
      <c r="N799" s="390"/>
    </row>
    <row r="800" spans="1:14" s="389" customFormat="1" x14ac:dyDescent="0.3">
      <c r="A800" s="390"/>
      <c r="B800" s="390"/>
      <c r="C800" s="390"/>
      <c r="D800" s="390"/>
      <c r="E800" s="390"/>
      <c r="F800" s="390"/>
      <c r="G800" s="390"/>
      <c r="H800" s="390"/>
      <c r="I800" s="390"/>
      <c r="J800" s="390"/>
      <c r="K800" s="390"/>
      <c r="L800" s="390"/>
      <c r="M800" s="390"/>
      <c r="N800" s="390"/>
    </row>
    <row r="801" spans="1:14" s="389" customFormat="1" x14ac:dyDescent="0.3">
      <c r="A801" s="390"/>
      <c r="B801" s="390"/>
      <c r="C801" s="390"/>
      <c r="D801" s="390"/>
      <c r="E801" s="390"/>
      <c r="F801" s="390"/>
      <c r="G801" s="390"/>
      <c r="H801" s="390"/>
      <c r="I801" s="390"/>
      <c r="J801" s="390"/>
      <c r="K801" s="390"/>
      <c r="L801" s="390"/>
      <c r="M801" s="390"/>
      <c r="N801" s="390"/>
    </row>
    <row r="802" spans="1:14" s="389" customFormat="1" x14ac:dyDescent="0.3">
      <c r="A802" s="390"/>
      <c r="B802" s="390"/>
      <c r="C802" s="390"/>
      <c r="D802" s="390"/>
      <c r="E802" s="390"/>
      <c r="F802" s="390"/>
      <c r="G802" s="390"/>
      <c r="H802" s="390"/>
      <c r="I802" s="390"/>
      <c r="J802" s="390"/>
      <c r="K802" s="390"/>
      <c r="L802" s="390"/>
      <c r="M802" s="390"/>
      <c r="N802" s="390"/>
    </row>
    <row r="803" spans="1:14" s="389" customFormat="1" x14ac:dyDescent="0.3">
      <c r="A803" s="390"/>
      <c r="B803" s="390"/>
      <c r="C803" s="390"/>
      <c r="D803" s="390"/>
      <c r="E803" s="390"/>
      <c r="F803" s="390"/>
      <c r="G803" s="390"/>
      <c r="H803" s="390"/>
      <c r="I803" s="390"/>
      <c r="J803" s="390"/>
      <c r="K803" s="390"/>
      <c r="L803" s="390"/>
      <c r="M803" s="390"/>
      <c r="N803" s="390"/>
    </row>
    <row r="804" spans="1:14" s="389" customFormat="1" x14ac:dyDescent="0.3">
      <c r="A804" s="390"/>
      <c r="B804" s="390"/>
      <c r="C804" s="390"/>
      <c r="D804" s="390"/>
      <c r="E804" s="390"/>
      <c r="F804" s="390"/>
      <c r="G804" s="390"/>
      <c r="H804" s="390"/>
      <c r="I804" s="390"/>
      <c r="J804" s="390"/>
      <c r="K804" s="390"/>
      <c r="L804" s="390"/>
      <c r="M804" s="390"/>
      <c r="N804" s="390"/>
    </row>
    <row r="805" spans="1:14" s="389" customFormat="1" x14ac:dyDescent="0.3">
      <c r="A805" s="390"/>
      <c r="B805" s="390"/>
      <c r="C805" s="390"/>
      <c r="D805" s="390"/>
      <c r="E805" s="390"/>
      <c r="F805" s="390"/>
      <c r="G805" s="390"/>
      <c r="H805" s="390"/>
      <c r="I805" s="390"/>
      <c r="J805" s="390"/>
      <c r="K805" s="390"/>
      <c r="L805" s="390"/>
      <c r="M805" s="390"/>
      <c r="N805" s="390"/>
    </row>
    <row r="806" spans="1:14" s="389" customFormat="1" x14ac:dyDescent="0.3">
      <c r="A806" s="390"/>
      <c r="B806" s="390"/>
      <c r="C806" s="390"/>
      <c r="D806" s="390"/>
      <c r="E806" s="390"/>
      <c r="F806" s="390"/>
      <c r="G806" s="390"/>
      <c r="H806" s="390"/>
      <c r="I806" s="390"/>
      <c r="J806" s="390"/>
      <c r="K806" s="390"/>
      <c r="L806" s="390"/>
      <c r="M806" s="390"/>
      <c r="N806" s="390"/>
    </row>
    <row r="807" spans="1:14" s="389" customFormat="1" x14ac:dyDescent="0.3">
      <c r="A807" s="390"/>
      <c r="B807" s="390"/>
      <c r="C807" s="390"/>
      <c r="D807" s="390"/>
      <c r="E807" s="390"/>
      <c r="F807" s="390"/>
      <c r="G807" s="390"/>
      <c r="H807" s="390"/>
      <c r="I807" s="390"/>
      <c r="J807" s="390"/>
      <c r="K807" s="390"/>
      <c r="L807" s="390"/>
      <c r="M807" s="390"/>
      <c r="N807" s="390"/>
    </row>
    <row r="808" spans="1:14" s="389" customFormat="1" x14ac:dyDescent="0.3">
      <c r="A808" s="390"/>
      <c r="B808" s="390"/>
      <c r="C808" s="390"/>
      <c r="D808" s="390"/>
      <c r="E808" s="390"/>
      <c r="F808" s="390"/>
      <c r="G808" s="390"/>
      <c r="H808" s="390"/>
      <c r="I808" s="390"/>
      <c r="J808" s="390"/>
      <c r="K808" s="390"/>
      <c r="L808" s="390"/>
      <c r="M808" s="390"/>
      <c r="N808" s="390"/>
    </row>
    <row r="809" spans="1:14" s="389" customFormat="1" x14ac:dyDescent="0.3">
      <c r="A809" s="390"/>
      <c r="B809" s="390"/>
      <c r="C809" s="390"/>
      <c r="D809" s="390"/>
      <c r="E809" s="390"/>
      <c r="F809" s="390"/>
      <c r="G809" s="390"/>
      <c r="H809" s="390"/>
      <c r="I809" s="390"/>
      <c r="J809" s="390"/>
      <c r="K809" s="390"/>
      <c r="L809" s="390"/>
      <c r="M809" s="390"/>
      <c r="N809" s="390"/>
    </row>
    <row r="810" spans="1:14" s="389" customFormat="1" x14ac:dyDescent="0.3">
      <c r="A810" s="390"/>
      <c r="B810" s="390"/>
      <c r="C810" s="390"/>
      <c r="D810" s="390"/>
      <c r="E810" s="390"/>
      <c r="F810" s="390"/>
      <c r="G810" s="390"/>
      <c r="H810" s="390"/>
      <c r="I810" s="390"/>
      <c r="J810" s="390"/>
      <c r="K810" s="390"/>
      <c r="L810" s="390"/>
      <c r="M810" s="390"/>
      <c r="N810" s="390"/>
    </row>
    <row r="811" spans="1:14" s="389" customFormat="1" x14ac:dyDescent="0.3">
      <c r="A811" s="390"/>
      <c r="B811" s="390"/>
      <c r="C811" s="390"/>
      <c r="D811" s="390"/>
      <c r="E811" s="390"/>
      <c r="F811" s="390"/>
      <c r="G811" s="390"/>
      <c r="H811" s="390"/>
      <c r="I811" s="390"/>
      <c r="J811" s="390"/>
      <c r="K811" s="390"/>
      <c r="L811" s="390"/>
      <c r="M811" s="390"/>
      <c r="N811" s="390"/>
    </row>
    <row r="812" spans="1:14" s="389" customFormat="1" x14ac:dyDescent="0.3">
      <c r="A812" s="390"/>
      <c r="B812" s="390"/>
      <c r="C812" s="390"/>
      <c r="D812" s="390"/>
      <c r="E812" s="390"/>
      <c r="F812" s="390"/>
      <c r="G812" s="390"/>
      <c r="H812" s="390"/>
      <c r="I812" s="390"/>
      <c r="J812" s="390"/>
      <c r="K812" s="390"/>
      <c r="L812" s="390"/>
      <c r="M812" s="390"/>
      <c r="N812" s="390"/>
    </row>
    <row r="813" spans="1:14" s="389" customFormat="1" x14ac:dyDescent="0.3">
      <c r="A813" s="390"/>
      <c r="B813" s="390"/>
      <c r="C813" s="390"/>
      <c r="D813" s="390"/>
      <c r="E813" s="390"/>
      <c r="F813" s="390"/>
      <c r="G813" s="390"/>
      <c r="H813" s="390"/>
      <c r="I813" s="390"/>
      <c r="J813" s="390"/>
      <c r="K813" s="390"/>
      <c r="L813" s="390"/>
      <c r="M813" s="390"/>
      <c r="N813" s="390"/>
    </row>
    <row r="814" spans="1:14" s="389" customFormat="1" x14ac:dyDescent="0.3">
      <c r="A814" s="390"/>
      <c r="B814" s="390"/>
      <c r="C814" s="390"/>
      <c r="D814" s="390"/>
      <c r="E814" s="390"/>
      <c r="F814" s="390"/>
      <c r="G814" s="390"/>
      <c r="H814" s="390"/>
      <c r="I814" s="390"/>
      <c r="J814" s="390"/>
      <c r="K814" s="390"/>
      <c r="L814" s="390"/>
      <c r="M814" s="390"/>
      <c r="N814" s="390"/>
    </row>
    <row r="815" spans="1:14" s="389" customFormat="1" x14ac:dyDescent="0.3">
      <c r="A815" s="390"/>
      <c r="B815" s="390"/>
      <c r="C815" s="390"/>
      <c r="D815" s="390"/>
      <c r="E815" s="390"/>
      <c r="F815" s="390"/>
      <c r="G815" s="390"/>
      <c r="H815" s="390"/>
      <c r="I815" s="390"/>
      <c r="J815" s="390"/>
      <c r="K815" s="390"/>
      <c r="L815" s="390"/>
      <c r="M815" s="390"/>
      <c r="N815" s="390"/>
    </row>
    <row r="816" spans="1:14" s="389" customFormat="1" x14ac:dyDescent="0.3">
      <c r="A816" s="390"/>
      <c r="B816" s="390"/>
      <c r="C816" s="390"/>
      <c r="D816" s="390"/>
      <c r="E816" s="390"/>
      <c r="F816" s="390"/>
      <c r="G816" s="390"/>
      <c r="H816" s="390"/>
      <c r="I816" s="390"/>
      <c r="J816" s="390"/>
      <c r="K816" s="390"/>
      <c r="L816" s="390"/>
      <c r="M816" s="390"/>
      <c r="N816" s="390"/>
    </row>
    <row r="817" spans="1:14" s="389" customFormat="1" x14ac:dyDescent="0.3">
      <c r="A817" s="390"/>
      <c r="B817" s="390"/>
      <c r="C817" s="390"/>
      <c r="D817" s="390"/>
      <c r="E817" s="390"/>
      <c r="F817" s="390"/>
      <c r="G817" s="390"/>
      <c r="H817" s="390"/>
      <c r="I817" s="390"/>
      <c r="J817" s="390"/>
      <c r="K817" s="390"/>
      <c r="L817" s="390"/>
      <c r="M817" s="390"/>
      <c r="N817" s="390"/>
    </row>
    <row r="818" spans="1:14" s="389" customFormat="1" x14ac:dyDescent="0.3">
      <c r="A818" s="390"/>
      <c r="B818" s="390"/>
      <c r="C818" s="390"/>
      <c r="D818" s="390"/>
      <c r="E818" s="390"/>
      <c r="F818" s="390"/>
      <c r="G818" s="390"/>
      <c r="H818" s="390"/>
      <c r="I818" s="390"/>
      <c r="J818" s="390"/>
      <c r="K818" s="390"/>
      <c r="L818" s="390"/>
      <c r="M818" s="390"/>
      <c r="N818" s="390"/>
    </row>
    <row r="819" spans="1:14" s="389" customFormat="1" x14ac:dyDescent="0.3">
      <c r="A819" s="390"/>
      <c r="B819" s="390"/>
      <c r="C819" s="390"/>
      <c r="D819" s="390"/>
      <c r="E819" s="390"/>
      <c r="F819" s="390"/>
      <c r="G819" s="390"/>
      <c r="H819" s="390"/>
      <c r="I819" s="390"/>
      <c r="J819" s="390"/>
      <c r="K819" s="390"/>
      <c r="L819" s="390"/>
      <c r="M819" s="390"/>
      <c r="N819" s="390"/>
    </row>
    <row r="820" spans="1:14" s="389" customFormat="1" x14ac:dyDescent="0.3">
      <c r="A820" s="390"/>
      <c r="B820" s="390"/>
      <c r="C820" s="390"/>
      <c r="D820" s="390"/>
      <c r="E820" s="390"/>
      <c r="F820" s="390"/>
      <c r="G820" s="390"/>
      <c r="H820" s="390"/>
      <c r="I820" s="390"/>
      <c r="J820" s="390"/>
      <c r="K820" s="390"/>
      <c r="L820" s="390"/>
      <c r="M820" s="390"/>
      <c r="N820" s="390"/>
    </row>
    <row r="821" spans="1:14" s="389" customFormat="1" x14ac:dyDescent="0.3">
      <c r="A821" s="390"/>
      <c r="B821" s="390"/>
      <c r="C821" s="390"/>
      <c r="D821" s="390"/>
      <c r="E821" s="390"/>
      <c r="F821" s="390"/>
      <c r="G821" s="390"/>
      <c r="H821" s="390"/>
      <c r="I821" s="390"/>
      <c r="J821" s="390"/>
      <c r="K821" s="390"/>
      <c r="L821" s="390"/>
      <c r="M821" s="390"/>
      <c r="N821" s="390"/>
    </row>
    <row r="822" spans="1:14" s="389" customFormat="1" x14ac:dyDescent="0.3">
      <c r="A822" s="390"/>
      <c r="B822" s="390"/>
      <c r="C822" s="390"/>
      <c r="D822" s="390"/>
      <c r="E822" s="390"/>
      <c r="F822" s="390"/>
      <c r="G822" s="390"/>
      <c r="H822" s="390"/>
      <c r="I822" s="390"/>
      <c r="J822" s="390"/>
      <c r="K822" s="390"/>
      <c r="L822" s="390"/>
      <c r="M822" s="390"/>
      <c r="N822" s="390"/>
    </row>
    <row r="823" spans="1:14" s="389" customFormat="1" x14ac:dyDescent="0.3">
      <c r="A823" s="390"/>
      <c r="B823" s="390"/>
      <c r="C823" s="390"/>
      <c r="D823" s="390"/>
      <c r="E823" s="390"/>
      <c r="F823" s="390"/>
      <c r="G823" s="390"/>
      <c r="H823" s="390"/>
      <c r="I823" s="390"/>
      <c r="J823" s="390"/>
      <c r="K823" s="390"/>
      <c r="L823" s="390"/>
      <c r="M823" s="390"/>
      <c r="N823" s="390"/>
    </row>
    <row r="824" spans="1:14" s="389" customFormat="1" x14ac:dyDescent="0.3">
      <c r="A824" s="390"/>
      <c r="B824" s="390"/>
      <c r="C824" s="390"/>
      <c r="D824" s="390"/>
      <c r="E824" s="390"/>
      <c r="F824" s="390"/>
      <c r="G824" s="390"/>
      <c r="H824" s="390"/>
      <c r="I824" s="390"/>
      <c r="J824" s="390"/>
      <c r="K824" s="390"/>
      <c r="L824" s="390"/>
      <c r="M824" s="390"/>
      <c r="N824" s="390"/>
    </row>
    <row r="825" spans="1:14" s="389" customFormat="1" x14ac:dyDescent="0.3">
      <c r="A825" s="390"/>
      <c r="B825" s="390"/>
      <c r="C825" s="390"/>
      <c r="D825" s="390"/>
      <c r="E825" s="390"/>
      <c r="F825" s="390"/>
      <c r="G825" s="390"/>
      <c r="H825" s="390"/>
      <c r="I825" s="390"/>
      <c r="J825" s="390"/>
      <c r="K825" s="390"/>
      <c r="L825" s="390"/>
      <c r="M825" s="390"/>
      <c r="N825" s="390"/>
    </row>
    <row r="826" spans="1:14" s="389" customFormat="1" x14ac:dyDescent="0.3">
      <c r="A826" s="390"/>
      <c r="B826" s="390"/>
      <c r="C826" s="390"/>
      <c r="D826" s="390"/>
      <c r="E826" s="390"/>
      <c r="F826" s="390"/>
      <c r="G826" s="390"/>
      <c r="H826" s="390"/>
      <c r="I826" s="390"/>
      <c r="J826" s="390"/>
      <c r="K826" s="390"/>
      <c r="L826" s="390"/>
      <c r="M826" s="390"/>
      <c r="N826" s="390"/>
    </row>
    <row r="827" spans="1:14" s="389" customFormat="1" x14ac:dyDescent="0.3">
      <c r="A827" s="390"/>
      <c r="B827" s="390"/>
      <c r="C827" s="390"/>
      <c r="D827" s="390"/>
      <c r="E827" s="390"/>
      <c r="F827" s="390"/>
      <c r="G827" s="390"/>
      <c r="H827" s="390"/>
      <c r="I827" s="390"/>
      <c r="J827" s="390"/>
      <c r="K827" s="390"/>
      <c r="L827" s="390"/>
      <c r="M827" s="390"/>
      <c r="N827" s="390"/>
    </row>
    <row r="828" spans="1:14" s="389" customFormat="1" x14ac:dyDescent="0.3">
      <c r="A828" s="390"/>
      <c r="B828" s="390"/>
      <c r="C828" s="390"/>
      <c r="D828" s="390"/>
      <c r="E828" s="390"/>
      <c r="F828" s="390"/>
      <c r="G828" s="390"/>
      <c r="H828" s="390"/>
      <c r="I828" s="390"/>
      <c r="J828" s="390"/>
      <c r="K828" s="390"/>
      <c r="L828" s="390"/>
      <c r="M828" s="390"/>
      <c r="N828" s="390"/>
    </row>
    <row r="829" spans="1:14" s="389" customFormat="1" x14ac:dyDescent="0.3">
      <c r="A829" s="390"/>
      <c r="B829" s="390"/>
      <c r="C829" s="390"/>
      <c r="D829" s="390"/>
      <c r="E829" s="390"/>
      <c r="F829" s="390"/>
      <c r="G829" s="390"/>
      <c r="H829" s="390"/>
      <c r="I829" s="390"/>
      <c r="J829" s="390"/>
      <c r="K829" s="390"/>
      <c r="L829" s="390"/>
      <c r="M829" s="390"/>
      <c r="N829" s="390"/>
    </row>
    <row r="830" spans="1:14" s="389" customFormat="1" x14ac:dyDescent="0.3">
      <c r="A830" s="390"/>
      <c r="B830" s="390"/>
      <c r="C830" s="390"/>
      <c r="D830" s="390"/>
      <c r="E830" s="390"/>
      <c r="F830" s="390"/>
      <c r="G830" s="390"/>
      <c r="H830" s="390"/>
      <c r="I830" s="390"/>
      <c r="J830" s="390"/>
      <c r="K830" s="390"/>
      <c r="L830" s="390"/>
      <c r="M830" s="390"/>
      <c r="N830" s="390"/>
    </row>
    <row r="831" spans="1:14" s="389" customFormat="1" x14ac:dyDescent="0.3">
      <c r="A831" s="390"/>
      <c r="B831" s="390"/>
      <c r="C831" s="390"/>
      <c r="D831" s="390"/>
      <c r="E831" s="390"/>
      <c r="F831" s="390"/>
      <c r="G831" s="390"/>
      <c r="H831" s="390"/>
      <c r="I831" s="390"/>
      <c r="J831" s="390"/>
      <c r="K831" s="390"/>
      <c r="L831" s="390"/>
      <c r="M831" s="390"/>
      <c r="N831" s="390"/>
    </row>
    <row r="832" spans="1:14" s="389" customFormat="1" x14ac:dyDescent="0.3">
      <c r="A832" s="390"/>
      <c r="B832" s="390"/>
      <c r="C832" s="390"/>
      <c r="D832" s="390"/>
      <c r="E832" s="390"/>
      <c r="F832" s="390"/>
      <c r="G832" s="390"/>
      <c r="H832" s="390"/>
      <c r="I832" s="390"/>
      <c r="J832" s="390"/>
      <c r="K832" s="390"/>
      <c r="L832" s="390"/>
      <c r="M832" s="390"/>
      <c r="N832" s="390"/>
    </row>
    <row r="833" spans="1:14" s="389" customFormat="1" x14ac:dyDescent="0.3">
      <c r="A833" s="390"/>
      <c r="B833" s="390"/>
      <c r="C833" s="390"/>
      <c r="D833" s="390"/>
      <c r="E833" s="390"/>
      <c r="F833" s="390"/>
      <c r="G833" s="390"/>
      <c r="H833" s="390"/>
      <c r="I833" s="390"/>
      <c r="J833" s="390"/>
      <c r="K833" s="390"/>
      <c r="L833" s="390"/>
      <c r="M833" s="390"/>
      <c r="N833" s="390"/>
    </row>
    <row r="834" spans="1:14" s="389" customFormat="1" x14ac:dyDescent="0.3">
      <c r="A834" s="390"/>
      <c r="B834" s="390"/>
      <c r="C834" s="390"/>
      <c r="D834" s="390"/>
      <c r="E834" s="390"/>
      <c r="F834" s="390"/>
      <c r="G834" s="390"/>
      <c r="H834" s="390"/>
      <c r="I834" s="390"/>
      <c r="J834" s="390"/>
      <c r="K834" s="390"/>
      <c r="L834" s="390"/>
      <c r="M834" s="390"/>
      <c r="N834" s="390"/>
    </row>
    <row r="835" spans="1:14" s="389" customFormat="1" x14ac:dyDescent="0.3">
      <c r="A835" s="390"/>
      <c r="B835" s="390"/>
      <c r="C835" s="390"/>
      <c r="D835" s="390"/>
      <c r="E835" s="390"/>
      <c r="F835" s="390"/>
      <c r="G835" s="390"/>
      <c r="H835" s="390"/>
      <c r="I835" s="390"/>
      <c r="J835" s="390"/>
      <c r="K835" s="390"/>
      <c r="L835" s="390"/>
      <c r="M835" s="390"/>
      <c r="N835" s="390"/>
    </row>
    <row r="836" spans="1:14" s="389" customFormat="1" x14ac:dyDescent="0.3">
      <c r="A836" s="390"/>
      <c r="B836" s="390"/>
      <c r="C836" s="390"/>
      <c r="D836" s="390"/>
      <c r="E836" s="390"/>
      <c r="F836" s="390"/>
      <c r="G836" s="390"/>
      <c r="H836" s="390"/>
      <c r="I836" s="390"/>
      <c r="J836" s="390"/>
      <c r="K836" s="390"/>
      <c r="L836" s="390"/>
      <c r="M836" s="390"/>
      <c r="N836" s="390"/>
    </row>
    <row r="837" spans="1:14" s="389" customFormat="1" x14ac:dyDescent="0.3">
      <c r="A837" s="390"/>
      <c r="B837" s="390"/>
      <c r="C837" s="390"/>
      <c r="D837" s="390"/>
      <c r="E837" s="390"/>
      <c r="F837" s="390"/>
      <c r="G837" s="390"/>
      <c r="H837" s="390"/>
      <c r="I837" s="390"/>
      <c r="J837" s="390"/>
      <c r="K837" s="390"/>
      <c r="L837" s="390"/>
      <c r="M837" s="390"/>
      <c r="N837" s="390"/>
    </row>
    <row r="838" spans="1:14" s="389" customFormat="1" x14ac:dyDescent="0.3">
      <c r="A838" s="390"/>
      <c r="B838" s="390"/>
      <c r="C838" s="390"/>
      <c r="D838" s="390"/>
      <c r="E838" s="390"/>
      <c r="F838" s="390"/>
      <c r="G838" s="390"/>
      <c r="H838" s="390"/>
      <c r="I838" s="390"/>
      <c r="J838" s="390"/>
      <c r="K838" s="390"/>
      <c r="L838" s="390"/>
      <c r="M838" s="390"/>
      <c r="N838" s="390"/>
    </row>
    <row r="839" spans="1:14" s="389" customFormat="1" x14ac:dyDescent="0.3">
      <c r="A839" s="390"/>
      <c r="B839" s="390"/>
      <c r="C839" s="390"/>
      <c r="D839" s="390"/>
      <c r="E839" s="390"/>
      <c r="F839" s="390"/>
      <c r="G839" s="390"/>
      <c r="H839" s="390"/>
      <c r="I839" s="390"/>
      <c r="J839" s="390"/>
      <c r="K839" s="390"/>
      <c r="L839" s="390"/>
      <c r="M839" s="390"/>
      <c r="N839" s="390"/>
    </row>
    <row r="840" spans="1:14" s="389" customFormat="1" x14ac:dyDescent="0.3">
      <c r="A840" s="390"/>
      <c r="B840" s="390"/>
      <c r="C840" s="390"/>
      <c r="D840" s="390"/>
      <c r="E840" s="390"/>
      <c r="F840" s="390"/>
      <c r="G840" s="390"/>
      <c r="H840" s="390"/>
      <c r="I840" s="390"/>
      <c r="J840" s="390"/>
      <c r="K840" s="390"/>
      <c r="L840" s="390"/>
      <c r="M840" s="390"/>
      <c r="N840" s="390"/>
    </row>
    <row r="841" spans="1:14" s="389" customFormat="1" x14ac:dyDescent="0.3">
      <c r="A841" s="390"/>
      <c r="B841" s="390"/>
      <c r="C841" s="390"/>
      <c r="D841" s="390"/>
      <c r="E841" s="390"/>
      <c r="F841" s="390"/>
      <c r="G841" s="390"/>
      <c r="H841" s="390"/>
      <c r="I841" s="390"/>
      <c r="J841" s="390"/>
      <c r="K841" s="390"/>
      <c r="L841" s="390"/>
      <c r="M841" s="390"/>
      <c r="N841" s="390"/>
    </row>
    <row r="842" spans="1:14" s="389" customFormat="1" x14ac:dyDescent="0.3">
      <c r="A842" s="390"/>
      <c r="B842" s="390"/>
      <c r="C842" s="390"/>
      <c r="D842" s="390"/>
      <c r="E842" s="390"/>
      <c r="F842" s="390"/>
      <c r="G842" s="390"/>
      <c r="H842" s="390"/>
      <c r="I842" s="390"/>
      <c r="J842" s="390"/>
      <c r="K842" s="390"/>
      <c r="L842" s="390"/>
      <c r="M842" s="390"/>
      <c r="N842" s="390"/>
    </row>
    <row r="843" spans="1:14" s="389" customFormat="1" x14ac:dyDescent="0.3">
      <c r="A843" s="390"/>
      <c r="B843" s="390"/>
      <c r="C843" s="390"/>
      <c r="D843" s="390"/>
      <c r="E843" s="390"/>
      <c r="F843" s="390"/>
      <c r="G843" s="390"/>
      <c r="H843" s="390"/>
      <c r="I843" s="390"/>
      <c r="J843" s="390"/>
      <c r="K843" s="390"/>
      <c r="L843" s="390"/>
      <c r="M843" s="390"/>
      <c r="N843" s="390"/>
    </row>
    <row r="844" spans="1:14" s="389" customFormat="1" x14ac:dyDescent="0.3">
      <c r="A844" s="390"/>
      <c r="B844" s="390"/>
      <c r="C844" s="390"/>
      <c r="D844" s="390"/>
      <c r="E844" s="390"/>
      <c r="F844" s="390"/>
      <c r="G844" s="390"/>
      <c r="H844" s="390"/>
      <c r="I844" s="390"/>
      <c r="J844" s="390"/>
      <c r="K844" s="390"/>
      <c r="L844" s="390"/>
      <c r="M844" s="390"/>
      <c r="N844" s="390"/>
    </row>
    <row r="845" spans="1:14" s="389" customFormat="1" x14ac:dyDescent="0.3">
      <c r="A845" s="390"/>
      <c r="B845" s="390"/>
      <c r="C845" s="390"/>
      <c r="D845" s="390"/>
      <c r="E845" s="390"/>
      <c r="F845" s="390"/>
      <c r="G845" s="390"/>
      <c r="H845" s="390"/>
      <c r="I845" s="390"/>
      <c r="J845" s="390"/>
      <c r="K845" s="390"/>
      <c r="L845" s="390"/>
      <c r="M845" s="390"/>
      <c r="N845" s="390"/>
    </row>
    <row r="846" spans="1:14" s="389" customFormat="1" x14ac:dyDescent="0.3">
      <c r="A846" s="390"/>
      <c r="B846" s="390"/>
      <c r="C846" s="390"/>
      <c r="D846" s="390"/>
      <c r="E846" s="390"/>
      <c r="F846" s="390"/>
      <c r="G846" s="390"/>
      <c r="H846" s="390"/>
      <c r="I846" s="390"/>
      <c r="J846" s="390"/>
      <c r="K846" s="390"/>
      <c r="L846" s="390"/>
      <c r="M846" s="390"/>
      <c r="N846" s="390"/>
    </row>
    <row r="847" spans="1:14" s="389" customFormat="1" x14ac:dyDescent="0.3">
      <c r="A847" s="390"/>
      <c r="B847" s="390"/>
      <c r="C847" s="390"/>
      <c r="D847" s="390"/>
      <c r="E847" s="390"/>
      <c r="F847" s="390"/>
      <c r="G847" s="390"/>
      <c r="H847" s="390"/>
      <c r="I847" s="390"/>
      <c r="J847" s="390"/>
      <c r="K847" s="390"/>
      <c r="L847" s="390"/>
      <c r="M847" s="390"/>
      <c r="N847" s="390"/>
    </row>
    <row r="848" spans="1:14" s="389" customFormat="1" x14ac:dyDescent="0.3">
      <c r="A848" s="390"/>
      <c r="B848" s="390"/>
      <c r="C848" s="390"/>
      <c r="D848" s="390"/>
      <c r="E848" s="390"/>
      <c r="F848" s="390"/>
      <c r="G848" s="390"/>
      <c r="H848" s="390"/>
      <c r="I848" s="390"/>
      <c r="J848" s="390"/>
      <c r="K848" s="390"/>
      <c r="L848" s="390"/>
      <c r="M848" s="390"/>
      <c r="N848" s="390"/>
    </row>
    <row r="849" spans="1:14" s="389" customFormat="1" x14ac:dyDescent="0.3">
      <c r="A849" s="390"/>
      <c r="B849" s="390"/>
      <c r="C849" s="390"/>
      <c r="D849" s="390"/>
      <c r="E849" s="390"/>
      <c r="F849" s="390"/>
      <c r="G849" s="390"/>
      <c r="H849" s="390"/>
      <c r="I849" s="390"/>
      <c r="J849" s="390"/>
      <c r="K849" s="390"/>
      <c r="L849" s="390"/>
      <c r="M849" s="390"/>
      <c r="N849" s="390"/>
    </row>
    <row r="850" spans="1:14" s="389" customFormat="1" x14ac:dyDescent="0.3">
      <c r="A850" s="390"/>
      <c r="B850" s="390"/>
      <c r="C850" s="390"/>
      <c r="D850" s="390"/>
      <c r="E850" s="390"/>
      <c r="F850" s="390"/>
      <c r="G850" s="390"/>
      <c r="H850" s="390"/>
      <c r="I850" s="390"/>
      <c r="J850" s="390"/>
      <c r="K850" s="390"/>
      <c r="L850" s="390"/>
      <c r="M850" s="390"/>
      <c r="N850" s="390"/>
    </row>
    <row r="851" spans="1:14" s="389" customFormat="1" x14ac:dyDescent="0.3">
      <c r="A851" s="390"/>
      <c r="B851" s="390"/>
      <c r="C851" s="390"/>
      <c r="D851" s="390"/>
      <c r="E851" s="390"/>
      <c r="F851" s="390"/>
      <c r="G851" s="390"/>
      <c r="H851" s="390"/>
      <c r="I851" s="390"/>
      <c r="J851" s="390"/>
      <c r="K851" s="390"/>
      <c r="L851" s="390"/>
      <c r="M851" s="390"/>
      <c r="N851" s="390"/>
    </row>
    <row r="852" spans="1:14" s="389" customFormat="1" x14ac:dyDescent="0.3">
      <c r="A852" s="390"/>
      <c r="B852" s="390"/>
      <c r="C852" s="390"/>
      <c r="D852" s="390"/>
      <c r="E852" s="390"/>
      <c r="F852" s="390"/>
      <c r="G852" s="390"/>
      <c r="H852" s="390"/>
      <c r="I852" s="390"/>
      <c r="J852" s="390"/>
      <c r="K852" s="390"/>
      <c r="L852" s="390"/>
      <c r="M852" s="390"/>
      <c r="N852" s="390"/>
    </row>
    <row r="853" spans="1:14" s="389" customFormat="1" x14ac:dyDescent="0.3">
      <c r="A853" s="390"/>
      <c r="B853" s="390"/>
      <c r="C853" s="390"/>
      <c r="D853" s="390"/>
      <c r="E853" s="390"/>
      <c r="F853" s="390"/>
      <c r="G853" s="390"/>
      <c r="H853" s="390"/>
      <c r="I853" s="390"/>
      <c r="J853" s="390"/>
      <c r="K853" s="390"/>
      <c r="L853" s="390"/>
      <c r="M853" s="390"/>
      <c r="N853" s="390"/>
    </row>
    <row r="854" spans="1:14" s="389" customFormat="1" x14ac:dyDescent="0.3">
      <c r="A854" s="390"/>
      <c r="B854" s="390"/>
      <c r="C854" s="390"/>
      <c r="D854" s="390"/>
      <c r="E854" s="390"/>
      <c r="F854" s="390"/>
      <c r="G854" s="390"/>
      <c r="H854" s="390"/>
      <c r="I854" s="390"/>
      <c r="J854" s="390"/>
      <c r="K854" s="390"/>
      <c r="L854" s="390"/>
      <c r="M854" s="390"/>
      <c r="N854" s="390"/>
    </row>
    <row r="855" spans="1:14" s="389" customFormat="1" x14ac:dyDescent="0.3">
      <c r="A855" s="390"/>
      <c r="B855" s="390"/>
      <c r="C855" s="390"/>
      <c r="D855" s="390"/>
      <c r="E855" s="390"/>
      <c r="F855" s="390"/>
      <c r="G855" s="390"/>
      <c r="H855" s="390"/>
      <c r="I855" s="390"/>
      <c r="J855" s="390"/>
      <c r="K855" s="390"/>
      <c r="L855" s="390"/>
      <c r="M855" s="390"/>
      <c r="N855" s="390"/>
    </row>
    <row r="856" spans="1:14" s="389" customFormat="1" x14ac:dyDescent="0.3">
      <c r="A856" s="390"/>
      <c r="B856" s="390"/>
      <c r="C856" s="390"/>
      <c r="D856" s="390"/>
      <c r="E856" s="390"/>
      <c r="F856" s="390"/>
      <c r="G856" s="390"/>
      <c r="H856" s="390"/>
      <c r="I856" s="390"/>
      <c r="J856" s="390"/>
      <c r="K856" s="390"/>
      <c r="L856" s="390"/>
      <c r="M856" s="390"/>
      <c r="N856" s="390"/>
    </row>
    <row r="857" spans="1:14" s="389" customFormat="1" x14ac:dyDescent="0.3">
      <c r="A857" s="390"/>
      <c r="B857" s="390"/>
      <c r="C857" s="390"/>
      <c r="D857" s="390"/>
      <c r="E857" s="390"/>
      <c r="F857" s="390"/>
      <c r="G857" s="390"/>
      <c r="H857" s="390"/>
      <c r="I857" s="390"/>
      <c r="J857" s="390"/>
      <c r="K857" s="390"/>
      <c r="L857" s="390"/>
      <c r="M857" s="390"/>
      <c r="N857" s="390"/>
    </row>
    <row r="858" spans="1:14" s="389" customFormat="1" x14ac:dyDescent="0.3">
      <c r="A858" s="390"/>
      <c r="B858" s="390"/>
      <c r="C858" s="390"/>
      <c r="D858" s="390"/>
      <c r="E858" s="390"/>
      <c r="F858" s="390"/>
      <c r="G858" s="390"/>
      <c r="H858" s="390"/>
      <c r="I858" s="390"/>
      <c r="J858" s="390"/>
      <c r="K858" s="390"/>
      <c r="L858" s="390"/>
      <c r="M858" s="390"/>
      <c r="N858" s="390"/>
    </row>
    <row r="859" spans="1:14" s="389" customFormat="1" x14ac:dyDescent="0.3">
      <c r="A859" s="390"/>
      <c r="B859" s="390"/>
      <c r="C859" s="390"/>
      <c r="D859" s="390"/>
      <c r="E859" s="390"/>
      <c r="F859" s="390"/>
      <c r="G859" s="390"/>
      <c r="H859" s="390"/>
      <c r="I859" s="390"/>
      <c r="J859" s="390"/>
      <c r="K859" s="390"/>
      <c r="L859" s="390"/>
      <c r="M859" s="390"/>
      <c r="N859" s="390"/>
    </row>
    <row r="860" spans="1:14" s="389" customFormat="1" x14ac:dyDescent="0.3">
      <c r="A860" s="390"/>
      <c r="B860" s="390"/>
      <c r="C860" s="390"/>
      <c r="D860" s="390"/>
      <c r="E860" s="390"/>
      <c r="F860" s="390"/>
      <c r="G860" s="390"/>
      <c r="H860" s="390"/>
      <c r="I860" s="390"/>
      <c r="J860" s="390"/>
      <c r="K860" s="390"/>
      <c r="L860" s="390"/>
      <c r="M860" s="390"/>
      <c r="N860" s="390"/>
    </row>
    <row r="861" spans="1:14" s="389" customFormat="1" x14ac:dyDescent="0.3">
      <c r="A861" s="390"/>
      <c r="B861" s="390"/>
      <c r="C861" s="390"/>
      <c r="D861" s="390"/>
      <c r="E861" s="390"/>
      <c r="F861" s="390"/>
      <c r="G861" s="390"/>
      <c r="H861" s="390"/>
      <c r="I861" s="390"/>
      <c r="J861" s="390"/>
      <c r="K861" s="390"/>
      <c r="L861" s="390"/>
      <c r="M861" s="390"/>
      <c r="N861" s="390"/>
    </row>
    <row r="862" spans="1:14" s="389" customFormat="1" x14ac:dyDescent="0.3">
      <c r="A862" s="390"/>
      <c r="B862" s="390"/>
      <c r="C862" s="390"/>
      <c r="D862" s="390"/>
      <c r="E862" s="390"/>
      <c r="F862" s="390"/>
      <c r="G862" s="390"/>
      <c r="H862" s="390"/>
      <c r="I862" s="390"/>
      <c r="J862" s="390"/>
      <c r="K862" s="390"/>
      <c r="L862" s="390"/>
      <c r="M862" s="390"/>
      <c r="N862" s="390"/>
    </row>
    <row r="863" spans="1:14" s="389" customFormat="1" x14ac:dyDescent="0.3">
      <c r="A863" s="390"/>
      <c r="B863" s="390"/>
      <c r="C863" s="390"/>
      <c r="D863" s="390"/>
      <c r="E863" s="390"/>
      <c r="F863" s="390"/>
      <c r="G863" s="390"/>
      <c r="H863" s="390"/>
      <c r="I863" s="390"/>
      <c r="J863" s="390"/>
      <c r="K863" s="390"/>
      <c r="L863" s="390"/>
      <c r="M863" s="390"/>
      <c r="N863" s="390"/>
    </row>
    <row r="864" spans="1:14" s="389" customFormat="1" x14ac:dyDescent="0.3">
      <c r="A864" s="390"/>
      <c r="B864" s="390"/>
      <c r="C864" s="390"/>
      <c r="D864" s="390"/>
      <c r="E864" s="390"/>
      <c r="F864" s="390"/>
      <c r="G864" s="390"/>
      <c r="H864" s="390"/>
      <c r="I864" s="390"/>
      <c r="J864" s="390"/>
      <c r="K864" s="390"/>
      <c r="L864" s="390"/>
      <c r="M864" s="390"/>
      <c r="N864" s="390"/>
    </row>
    <row r="865" spans="1:14" s="389" customFormat="1" x14ac:dyDescent="0.3">
      <c r="A865" s="390"/>
      <c r="B865" s="390"/>
      <c r="C865" s="390"/>
      <c r="D865" s="390"/>
      <c r="E865" s="390"/>
      <c r="F865" s="390"/>
      <c r="G865" s="390"/>
      <c r="H865" s="390"/>
      <c r="I865" s="390"/>
      <c r="J865" s="390"/>
      <c r="K865" s="390"/>
      <c r="L865" s="390"/>
      <c r="M865" s="390"/>
      <c r="N865" s="390"/>
    </row>
    <row r="866" spans="1:14" s="389" customFormat="1" x14ac:dyDescent="0.3">
      <c r="A866" s="390"/>
      <c r="B866" s="390"/>
      <c r="C866" s="390"/>
      <c r="D866" s="390"/>
      <c r="E866" s="390"/>
      <c r="F866" s="390"/>
      <c r="G866" s="390"/>
      <c r="H866" s="390"/>
      <c r="I866" s="390"/>
      <c r="J866" s="390"/>
      <c r="K866" s="390"/>
      <c r="L866" s="390"/>
      <c r="M866" s="390"/>
      <c r="N866" s="390"/>
    </row>
    <row r="867" spans="1:14" s="389" customFormat="1" x14ac:dyDescent="0.3">
      <c r="A867" s="390"/>
      <c r="B867" s="390"/>
      <c r="C867" s="390"/>
      <c r="D867" s="390"/>
      <c r="E867" s="390"/>
      <c r="F867" s="390"/>
      <c r="G867" s="390"/>
      <c r="H867" s="390"/>
      <c r="I867" s="390"/>
      <c r="J867" s="390"/>
      <c r="K867" s="390"/>
      <c r="L867" s="390"/>
      <c r="M867" s="390"/>
      <c r="N867" s="390"/>
    </row>
    <row r="868" spans="1:14" s="389" customFormat="1" x14ac:dyDescent="0.3">
      <c r="A868" s="390"/>
      <c r="B868" s="390"/>
      <c r="C868" s="390"/>
      <c r="D868" s="390"/>
      <c r="E868" s="390"/>
      <c r="F868" s="390"/>
      <c r="G868" s="390"/>
      <c r="H868" s="390"/>
      <c r="I868" s="390"/>
      <c r="J868" s="390"/>
      <c r="K868" s="390"/>
      <c r="L868" s="390"/>
      <c r="M868" s="390"/>
      <c r="N868" s="390"/>
    </row>
    <row r="869" spans="1:14" s="389" customFormat="1" x14ac:dyDescent="0.3">
      <c r="A869" s="390"/>
      <c r="B869" s="390"/>
      <c r="C869" s="390"/>
      <c r="D869" s="390"/>
      <c r="E869" s="390"/>
      <c r="F869" s="390"/>
      <c r="G869" s="390"/>
      <c r="H869" s="390"/>
      <c r="I869" s="390"/>
      <c r="J869" s="390"/>
      <c r="K869" s="390"/>
      <c r="L869" s="390"/>
      <c r="M869" s="390"/>
      <c r="N869" s="390"/>
    </row>
    <row r="870" spans="1:14" s="389" customFormat="1" x14ac:dyDescent="0.3">
      <c r="A870" s="390"/>
      <c r="B870" s="390"/>
      <c r="C870" s="390"/>
      <c r="D870" s="390"/>
      <c r="E870" s="390"/>
      <c r="F870" s="390"/>
      <c r="G870" s="390"/>
      <c r="H870" s="390"/>
      <c r="I870" s="390"/>
      <c r="J870" s="390"/>
      <c r="K870" s="390"/>
      <c r="L870" s="390"/>
      <c r="M870" s="390"/>
      <c r="N870" s="390"/>
    </row>
    <row r="871" spans="1:14" s="389" customFormat="1" x14ac:dyDescent="0.3">
      <c r="A871" s="390"/>
      <c r="B871" s="390"/>
      <c r="C871" s="390"/>
      <c r="D871" s="390"/>
      <c r="E871" s="390"/>
      <c r="F871" s="390"/>
      <c r="G871" s="390"/>
      <c r="H871" s="390"/>
      <c r="I871" s="390"/>
      <c r="J871" s="390"/>
      <c r="K871" s="390"/>
      <c r="L871" s="390"/>
      <c r="M871" s="390"/>
      <c r="N871" s="390"/>
    </row>
    <row r="872" spans="1:14" s="389" customFormat="1" x14ac:dyDescent="0.3">
      <c r="A872" s="390"/>
      <c r="B872" s="390"/>
      <c r="C872" s="390"/>
      <c r="D872" s="390"/>
      <c r="E872" s="390"/>
      <c r="F872" s="390"/>
      <c r="G872" s="390"/>
      <c r="H872" s="390"/>
      <c r="I872" s="390"/>
      <c r="J872" s="390"/>
      <c r="K872" s="390"/>
      <c r="L872" s="390"/>
      <c r="M872" s="390"/>
      <c r="N872" s="390"/>
    </row>
    <row r="873" spans="1:14" s="389" customFormat="1" x14ac:dyDescent="0.3">
      <c r="A873" s="390"/>
      <c r="B873" s="390"/>
      <c r="C873" s="390"/>
      <c r="D873" s="390"/>
      <c r="E873" s="390"/>
      <c r="F873" s="390"/>
      <c r="G873" s="390"/>
      <c r="H873" s="390"/>
      <c r="I873" s="390"/>
      <c r="J873" s="390"/>
      <c r="K873" s="390"/>
      <c r="L873" s="390"/>
      <c r="M873" s="390"/>
      <c r="N873" s="390"/>
    </row>
    <row r="874" spans="1:14" s="389" customFormat="1" x14ac:dyDescent="0.3">
      <c r="A874" s="390"/>
      <c r="B874" s="390"/>
      <c r="C874" s="390"/>
      <c r="D874" s="390"/>
      <c r="E874" s="390"/>
      <c r="F874" s="390"/>
      <c r="G874" s="390"/>
      <c r="H874" s="390"/>
      <c r="I874" s="390"/>
      <c r="J874" s="390"/>
      <c r="K874" s="390"/>
      <c r="L874" s="390"/>
      <c r="M874" s="390"/>
      <c r="N874" s="390"/>
    </row>
  </sheetData>
  <mergeCells count="20">
    <mergeCell ref="J16:K16"/>
    <mergeCell ref="L16:M16"/>
    <mergeCell ref="N16:N17"/>
    <mergeCell ref="O16:O17"/>
    <mergeCell ref="F7:O7"/>
    <mergeCell ref="F16:F17"/>
    <mergeCell ref="G16:G17"/>
    <mergeCell ref="H16:H17"/>
    <mergeCell ref="I16:I17"/>
    <mergeCell ref="A16:A17"/>
    <mergeCell ref="B16:B17"/>
    <mergeCell ref="C16:C17"/>
    <mergeCell ref="D16:D17"/>
    <mergeCell ref="E16:E17"/>
    <mergeCell ref="F6:O6"/>
    <mergeCell ref="A1:O1"/>
    <mergeCell ref="A2:O2"/>
    <mergeCell ref="A3:O3"/>
    <mergeCell ref="A4:O4"/>
    <mergeCell ref="A5:O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7"/>
  <sheetViews>
    <sheetView workbookViewId="0">
      <selection activeCell="N28" sqref="N28"/>
    </sheetView>
  </sheetViews>
  <sheetFormatPr baseColWidth="10" defaultColWidth="11.42578125" defaultRowHeight="15.75" x14ac:dyDescent="0.3"/>
  <cols>
    <col min="1" max="1" width="5.5703125" style="294" customWidth="1"/>
    <col min="2" max="2" width="5.28515625" style="294" customWidth="1"/>
    <col min="3" max="4" width="5" style="294" customWidth="1"/>
    <col min="5" max="5" width="5.28515625" style="294" customWidth="1"/>
    <col min="6" max="6" width="57.28515625" style="294" customWidth="1"/>
    <col min="7" max="7" width="15.85546875" style="294" customWidth="1"/>
    <col min="8" max="8" width="14.28515625" style="294" customWidth="1"/>
    <col min="9" max="9" width="14.85546875" style="294" customWidth="1"/>
    <col min="10" max="10" width="15.5703125" style="294" customWidth="1"/>
    <col min="11" max="11" width="11.42578125" style="293"/>
    <col min="12" max="58" width="11.42578125" style="389"/>
    <col min="59" max="16384" width="11.42578125" style="293"/>
  </cols>
  <sheetData>
    <row r="1" spans="1:11" ht="15.75" customHeight="1" x14ac:dyDescent="0.2">
      <c r="A1" s="559">
        <f>+[4]PPNE1!B1</f>
        <v>0</v>
      </c>
      <c r="B1" s="560"/>
      <c r="C1" s="560"/>
      <c r="D1" s="560"/>
      <c r="E1" s="560"/>
      <c r="F1" s="560"/>
      <c r="G1" s="560"/>
      <c r="H1" s="560"/>
      <c r="I1" s="560"/>
      <c r="J1" s="560"/>
      <c r="K1" s="561"/>
    </row>
    <row r="2" spans="1:11" ht="15.75" customHeight="1" x14ac:dyDescent="0.25">
      <c r="A2" s="562" t="s">
        <v>454</v>
      </c>
      <c r="B2" s="552"/>
      <c r="C2" s="552"/>
      <c r="D2" s="552"/>
      <c r="E2" s="552"/>
      <c r="F2" s="552"/>
      <c r="G2" s="552"/>
      <c r="H2" s="552"/>
      <c r="I2" s="552"/>
      <c r="J2" s="552"/>
      <c r="K2" s="563"/>
    </row>
    <row r="3" spans="1:11" ht="15.75" customHeight="1" x14ac:dyDescent="0.25">
      <c r="A3" s="564" t="s">
        <v>455</v>
      </c>
      <c r="B3" s="554"/>
      <c r="C3" s="554"/>
      <c r="D3" s="554"/>
      <c r="E3" s="554"/>
      <c r="F3" s="554"/>
      <c r="G3" s="554"/>
      <c r="H3" s="554"/>
      <c r="I3" s="554"/>
      <c r="J3" s="554"/>
      <c r="K3" s="565"/>
    </row>
    <row r="4" spans="1:11" ht="15.75" customHeight="1" x14ac:dyDescent="0.2">
      <c r="A4" s="555" t="s">
        <v>318</v>
      </c>
      <c r="B4" s="556"/>
      <c r="C4" s="556"/>
      <c r="D4" s="556"/>
      <c r="E4" s="556"/>
      <c r="F4" s="556"/>
      <c r="G4" s="556"/>
      <c r="H4" s="556"/>
      <c r="I4" s="556"/>
      <c r="J4" s="556"/>
      <c r="K4" s="566"/>
    </row>
    <row r="5" spans="1:11" ht="15.75" customHeight="1" x14ac:dyDescent="0.2">
      <c r="A5" s="555">
        <f>+[4]PPNE1!C5</f>
        <v>2021</v>
      </c>
      <c r="B5" s="556"/>
      <c r="C5" s="556"/>
      <c r="D5" s="556"/>
      <c r="E5" s="556"/>
      <c r="F5" s="556"/>
      <c r="G5" s="556"/>
      <c r="H5" s="556"/>
      <c r="I5" s="556"/>
      <c r="J5" s="556"/>
      <c r="K5" s="566"/>
    </row>
    <row r="6" spans="1:11" ht="15.75" customHeight="1" x14ac:dyDescent="0.2">
      <c r="A6" s="297" t="s">
        <v>321</v>
      </c>
      <c r="B6" s="296"/>
      <c r="C6" s="296"/>
      <c r="D6" s="296"/>
      <c r="E6" s="296"/>
      <c r="F6" s="557" t="s">
        <v>1503</v>
      </c>
      <c r="G6" s="557"/>
      <c r="H6" s="557"/>
      <c r="I6" s="557"/>
      <c r="J6" s="557"/>
      <c r="K6" s="558"/>
    </row>
    <row r="7" spans="1:11" ht="15.75" customHeight="1" x14ac:dyDescent="0.2">
      <c r="A7" s="299" t="s">
        <v>320</v>
      </c>
      <c r="B7" s="300"/>
      <c r="C7" s="300"/>
      <c r="D7" s="298"/>
      <c r="E7" s="300"/>
      <c r="F7" s="572" t="s">
        <v>1504</v>
      </c>
      <c r="G7" s="572"/>
      <c r="H7" s="572"/>
      <c r="I7" s="572"/>
      <c r="J7" s="572"/>
      <c r="K7" s="573"/>
    </row>
    <row r="8" spans="1:11" ht="15.75" customHeight="1" x14ac:dyDescent="0.2">
      <c r="A8" s="303" t="s">
        <v>57</v>
      </c>
      <c r="B8" s="304"/>
      <c r="C8" s="304"/>
      <c r="D8" s="304"/>
      <c r="E8" s="304"/>
      <c r="F8" s="304"/>
      <c r="G8" s="304"/>
      <c r="H8" s="304"/>
      <c r="I8" s="304"/>
      <c r="J8" s="304"/>
      <c r="K8" s="305"/>
    </row>
    <row r="9" spans="1:11" ht="13.5" x14ac:dyDescent="0.25">
      <c r="A9" s="354" t="s">
        <v>319</v>
      </c>
      <c r="B9" s="295"/>
      <c r="C9" s="295"/>
      <c r="D9" s="295"/>
      <c r="E9" s="355"/>
      <c r="F9" s="356"/>
      <c r="G9" s="387">
        <f>+[4]PPNE3!F16</f>
        <v>0</v>
      </c>
      <c r="H9" s="353"/>
      <c r="I9" s="353"/>
      <c r="J9" s="353"/>
      <c r="K9" s="357"/>
    </row>
    <row r="10" spans="1:11" ht="13.5" x14ac:dyDescent="0.25">
      <c r="A10" s="354" t="s">
        <v>51</v>
      </c>
      <c r="B10" s="295"/>
      <c r="C10" s="295"/>
      <c r="D10" s="295"/>
      <c r="E10" s="355"/>
      <c r="F10" s="356"/>
      <c r="G10" s="387">
        <f>PPNE3!F22</f>
        <v>420825513</v>
      </c>
      <c r="H10" s="353"/>
      <c r="I10" s="353"/>
      <c r="J10" s="353"/>
      <c r="K10" s="357"/>
    </row>
    <row r="11" spans="1:11" ht="13.5" x14ac:dyDescent="0.25">
      <c r="A11" s="354" t="s">
        <v>472</v>
      </c>
      <c r="B11" s="295"/>
      <c r="C11" s="295"/>
      <c r="D11" s="295"/>
      <c r="E11" s="355"/>
      <c r="F11" s="356"/>
      <c r="G11" s="387">
        <f>PPNE3!F15</f>
        <v>307296558</v>
      </c>
      <c r="H11" s="353"/>
      <c r="I11" s="353"/>
      <c r="J11" s="353"/>
      <c r="K11" s="357"/>
    </row>
    <row r="12" spans="1:11" ht="13.5" x14ac:dyDescent="0.25">
      <c r="A12" s="354" t="s">
        <v>52</v>
      </c>
      <c r="B12" s="295"/>
      <c r="C12" s="295"/>
      <c r="D12" s="295"/>
      <c r="E12" s="355"/>
      <c r="F12" s="356"/>
      <c r="G12" s="387">
        <f>[4]PPNE3!F11+[4]PPNE3!F12+[4]PPNE3!F17+[4]PPNE3!F20+[4]PPNE3!F21</f>
        <v>0</v>
      </c>
      <c r="H12" s="353"/>
      <c r="I12" s="353"/>
      <c r="J12" s="353"/>
      <c r="K12" s="357"/>
    </row>
    <row r="13" spans="1:11" ht="13.5" x14ac:dyDescent="0.25">
      <c r="A13" s="358" t="s">
        <v>63</v>
      </c>
      <c r="B13" s="295"/>
      <c r="C13" s="295"/>
      <c r="D13" s="295"/>
      <c r="E13" s="355"/>
      <c r="F13" s="356"/>
      <c r="G13" s="388">
        <f>+[4]PPNE3!F18</f>
        <v>0</v>
      </c>
      <c r="H13" s="353"/>
      <c r="I13" s="353"/>
      <c r="J13" s="353"/>
      <c r="K13" s="357"/>
    </row>
    <row r="14" spans="1:11" ht="14.25" thickBot="1" x14ac:dyDescent="0.3">
      <c r="A14" s="346" t="s">
        <v>74</v>
      </c>
      <c r="B14" s="347"/>
      <c r="C14" s="347"/>
      <c r="D14" s="347"/>
      <c r="E14" s="348"/>
      <c r="F14" s="349"/>
      <c r="G14" s="350">
        <f>SUM(G9:G13)</f>
        <v>728122071</v>
      </c>
      <c r="H14" s="351"/>
      <c r="I14" s="351"/>
      <c r="J14" s="351"/>
      <c r="K14" s="352"/>
    </row>
    <row r="15" spans="1:11" ht="15.75" customHeight="1" thickTop="1" x14ac:dyDescent="0.2">
      <c r="A15" s="306" t="s">
        <v>59</v>
      </c>
      <c r="B15" s="301"/>
      <c r="C15" s="301"/>
      <c r="D15" s="301"/>
      <c r="E15" s="301"/>
      <c r="F15" s="301"/>
      <c r="G15" s="301"/>
      <c r="H15" s="301"/>
      <c r="I15" s="301"/>
      <c r="J15" s="301"/>
      <c r="K15" s="307"/>
    </row>
    <row r="16" spans="1:11" ht="19.5" customHeight="1" x14ac:dyDescent="0.2">
      <c r="A16" s="567" t="s">
        <v>75</v>
      </c>
      <c r="B16" s="567" t="s">
        <v>60</v>
      </c>
      <c r="C16" s="567" t="s">
        <v>4</v>
      </c>
      <c r="D16" s="567" t="s">
        <v>61</v>
      </c>
      <c r="E16" s="567" t="s">
        <v>23</v>
      </c>
      <c r="F16" s="574" t="s">
        <v>65</v>
      </c>
      <c r="G16" s="569" t="s">
        <v>62</v>
      </c>
      <c r="H16" s="569" t="s">
        <v>38</v>
      </c>
      <c r="I16" s="569" t="s">
        <v>473</v>
      </c>
      <c r="J16" s="570" t="s">
        <v>346</v>
      </c>
      <c r="K16" s="570" t="s">
        <v>22</v>
      </c>
    </row>
    <row r="17" spans="1:11" ht="44.25" customHeight="1" x14ac:dyDescent="0.2">
      <c r="A17" s="567"/>
      <c r="B17" s="567"/>
      <c r="C17" s="567"/>
      <c r="D17" s="567"/>
      <c r="E17" s="567"/>
      <c r="F17" s="575"/>
      <c r="G17" s="569"/>
      <c r="H17" s="569"/>
      <c r="I17" s="569"/>
      <c r="J17" s="571"/>
      <c r="K17" s="571"/>
    </row>
    <row r="18" spans="1:11" ht="12.75" x14ac:dyDescent="0.2">
      <c r="A18" s="484">
        <v>2</v>
      </c>
      <c r="B18" s="485"/>
      <c r="C18" s="485"/>
      <c r="D18" s="485"/>
      <c r="E18" s="485"/>
      <c r="F18" s="486" t="s">
        <v>10</v>
      </c>
      <c r="G18" s="487">
        <v>0</v>
      </c>
      <c r="H18" s="487">
        <v>420825513</v>
      </c>
      <c r="I18" s="487">
        <v>307296558</v>
      </c>
      <c r="J18" s="487">
        <v>728122071</v>
      </c>
      <c r="K18" s="488">
        <v>51.881829441206435</v>
      </c>
    </row>
    <row r="19" spans="1:11" ht="12.75" x14ac:dyDescent="0.2">
      <c r="A19" s="489">
        <v>2</v>
      </c>
      <c r="B19" s="490">
        <v>1</v>
      </c>
      <c r="C19" s="491"/>
      <c r="D19" s="491"/>
      <c r="E19" s="491"/>
      <c r="F19" s="344" t="s">
        <v>347</v>
      </c>
      <c r="G19" s="492">
        <v>0</v>
      </c>
      <c r="H19" s="492">
        <v>167491397</v>
      </c>
      <c r="I19" s="492">
        <v>307296558</v>
      </c>
      <c r="J19" s="492">
        <v>474787955</v>
      </c>
      <c r="K19" s="493">
        <v>17.398996685543406</v>
      </c>
    </row>
    <row r="20" spans="1:11" ht="12.75" x14ac:dyDescent="0.2">
      <c r="A20" s="494">
        <v>2</v>
      </c>
      <c r="B20" s="495">
        <v>1</v>
      </c>
      <c r="C20" s="495">
        <v>1</v>
      </c>
      <c r="D20" s="495"/>
      <c r="E20" s="495"/>
      <c r="F20" s="340" t="s">
        <v>76</v>
      </c>
      <c r="G20" s="496">
        <v>0</v>
      </c>
      <c r="H20" s="496">
        <v>111461777</v>
      </c>
      <c r="I20" s="496">
        <v>269063775</v>
      </c>
      <c r="J20" s="496">
        <v>380525552</v>
      </c>
      <c r="K20" s="497">
        <v>4.4530351834369819</v>
      </c>
    </row>
    <row r="21" spans="1:11" ht="12.75" x14ac:dyDescent="0.2">
      <c r="A21" s="498">
        <v>2</v>
      </c>
      <c r="B21" s="499">
        <v>1</v>
      </c>
      <c r="C21" s="499">
        <v>1</v>
      </c>
      <c r="D21" s="499">
        <v>1</v>
      </c>
      <c r="E21" s="499"/>
      <c r="F21" s="308" t="s">
        <v>77</v>
      </c>
      <c r="G21" s="500">
        <v>0</v>
      </c>
      <c r="H21" s="500">
        <v>0</v>
      </c>
      <c r="I21" s="500">
        <v>0</v>
      </c>
      <c r="J21" s="500">
        <v>0</v>
      </c>
      <c r="K21" s="501">
        <v>0</v>
      </c>
    </row>
    <row r="22" spans="1:11" ht="12.75" x14ac:dyDescent="0.2">
      <c r="A22" s="502">
        <v>2</v>
      </c>
      <c r="B22" s="503">
        <v>1</v>
      </c>
      <c r="C22" s="503">
        <v>1</v>
      </c>
      <c r="D22" s="503">
        <v>1</v>
      </c>
      <c r="E22" s="503" t="s">
        <v>305</v>
      </c>
      <c r="F22" s="504" t="s">
        <v>348</v>
      </c>
      <c r="G22" s="505"/>
      <c r="H22" s="505"/>
      <c r="I22" s="505"/>
      <c r="J22" s="505">
        <v>0</v>
      </c>
      <c r="K22" s="506">
        <v>0</v>
      </c>
    </row>
    <row r="23" spans="1:11" ht="12.75" x14ac:dyDescent="0.2">
      <c r="A23" s="502">
        <v>2</v>
      </c>
      <c r="B23" s="503">
        <v>1</v>
      </c>
      <c r="C23" s="503">
        <v>1</v>
      </c>
      <c r="D23" s="503">
        <v>1</v>
      </c>
      <c r="E23" s="503" t="s">
        <v>306</v>
      </c>
      <c r="F23" s="313" t="s">
        <v>78</v>
      </c>
      <c r="G23" s="505"/>
      <c r="H23" s="505"/>
      <c r="I23" s="505"/>
      <c r="J23" s="505">
        <v>0</v>
      </c>
      <c r="K23" s="506">
        <v>0</v>
      </c>
    </row>
    <row r="24" spans="1:11" ht="12.75" x14ac:dyDescent="0.2">
      <c r="A24" s="502">
        <v>2</v>
      </c>
      <c r="B24" s="503">
        <v>1</v>
      </c>
      <c r="C24" s="503">
        <v>1</v>
      </c>
      <c r="D24" s="503">
        <v>1</v>
      </c>
      <c r="E24" s="503" t="s">
        <v>307</v>
      </c>
      <c r="F24" s="313" t="s">
        <v>349</v>
      </c>
      <c r="G24" s="505"/>
      <c r="H24" s="505"/>
      <c r="I24" s="505"/>
      <c r="J24" s="505">
        <v>0</v>
      </c>
      <c r="K24" s="506">
        <v>0</v>
      </c>
    </row>
    <row r="25" spans="1:11" ht="12.75" x14ac:dyDescent="0.2">
      <c r="A25" s="502">
        <v>2</v>
      </c>
      <c r="B25" s="503">
        <v>1</v>
      </c>
      <c r="C25" s="503">
        <v>1</v>
      </c>
      <c r="D25" s="503">
        <v>1</v>
      </c>
      <c r="E25" s="503" t="s">
        <v>308</v>
      </c>
      <c r="F25" s="313" t="s">
        <v>79</v>
      </c>
      <c r="G25" s="505"/>
      <c r="H25" s="505"/>
      <c r="I25" s="505"/>
      <c r="J25" s="505">
        <v>0</v>
      </c>
      <c r="K25" s="506">
        <v>0</v>
      </c>
    </row>
    <row r="26" spans="1:11" ht="12.75" x14ac:dyDescent="0.2">
      <c r="A26" s="502">
        <v>2</v>
      </c>
      <c r="B26" s="503">
        <v>1</v>
      </c>
      <c r="C26" s="503">
        <v>1</v>
      </c>
      <c r="D26" s="503">
        <v>1</v>
      </c>
      <c r="E26" s="503" t="s">
        <v>312</v>
      </c>
      <c r="F26" s="313" t="s">
        <v>80</v>
      </c>
      <c r="G26" s="505"/>
      <c r="H26" s="505"/>
      <c r="I26" s="505"/>
      <c r="J26" s="505">
        <v>0</v>
      </c>
      <c r="K26" s="506">
        <v>0</v>
      </c>
    </row>
    <row r="27" spans="1:11" ht="12.75" x14ac:dyDescent="0.2">
      <c r="A27" s="502">
        <v>2</v>
      </c>
      <c r="B27" s="503">
        <v>1</v>
      </c>
      <c r="C27" s="503">
        <v>1</v>
      </c>
      <c r="D27" s="503">
        <v>1</v>
      </c>
      <c r="E27" s="503" t="s">
        <v>350</v>
      </c>
      <c r="F27" s="313" t="s">
        <v>351</v>
      </c>
      <c r="G27" s="505"/>
      <c r="H27" s="505"/>
      <c r="I27" s="505"/>
      <c r="J27" s="505">
        <v>0</v>
      </c>
      <c r="K27" s="506">
        <v>0</v>
      </c>
    </row>
    <row r="28" spans="1:11" ht="12.75" x14ac:dyDescent="0.2">
      <c r="A28" s="498">
        <v>2</v>
      </c>
      <c r="B28" s="499">
        <v>1</v>
      </c>
      <c r="C28" s="499">
        <v>1</v>
      </c>
      <c r="D28" s="499">
        <v>2</v>
      </c>
      <c r="E28" s="499"/>
      <c r="F28" s="308" t="s">
        <v>81</v>
      </c>
      <c r="G28" s="500">
        <v>0</v>
      </c>
      <c r="H28" s="500">
        <v>99675883</v>
      </c>
      <c r="I28" s="500">
        <v>248426137</v>
      </c>
      <c r="J28" s="500">
        <v>348102020</v>
      </c>
      <c r="K28" s="501">
        <v>0</v>
      </c>
    </row>
    <row r="29" spans="1:11" ht="12.75" x14ac:dyDescent="0.2">
      <c r="A29" s="502">
        <v>2</v>
      </c>
      <c r="B29" s="503">
        <v>1</v>
      </c>
      <c r="C29" s="503">
        <v>1</v>
      </c>
      <c r="D29" s="503">
        <v>2</v>
      </c>
      <c r="E29" s="503" t="s">
        <v>305</v>
      </c>
      <c r="F29" s="313" t="s">
        <v>82</v>
      </c>
      <c r="G29" s="505"/>
      <c r="H29" s="505">
        <v>0</v>
      </c>
      <c r="I29" s="505">
        <v>0</v>
      </c>
      <c r="J29" s="505">
        <v>0</v>
      </c>
      <c r="K29" s="506">
        <v>0</v>
      </c>
    </row>
    <row r="30" spans="1:11" ht="12.75" x14ac:dyDescent="0.2">
      <c r="A30" s="502">
        <v>2</v>
      </c>
      <c r="B30" s="503">
        <v>1</v>
      </c>
      <c r="C30" s="503">
        <v>1</v>
      </c>
      <c r="D30" s="503">
        <v>2</v>
      </c>
      <c r="E30" s="503" t="s">
        <v>306</v>
      </c>
      <c r="F30" s="313" t="s">
        <v>83</v>
      </c>
      <c r="G30" s="505"/>
      <c r="H30" s="505"/>
      <c r="I30" s="505"/>
      <c r="J30" s="505">
        <v>0</v>
      </c>
      <c r="K30" s="506">
        <v>0</v>
      </c>
    </row>
    <row r="31" spans="1:11" ht="12.75" x14ac:dyDescent="0.2">
      <c r="A31" s="502">
        <v>2</v>
      </c>
      <c r="B31" s="503">
        <v>1</v>
      </c>
      <c r="C31" s="503">
        <v>1</v>
      </c>
      <c r="D31" s="503">
        <v>2</v>
      </c>
      <c r="E31" s="503" t="s">
        <v>307</v>
      </c>
      <c r="F31" s="313" t="s">
        <v>39</v>
      </c>
      <c r="G31" s="505"/>
      <c r="H31" s="505">
        <v>0</v>
      </c>
      <c r="I31" s="505">
        <v>0</v>
      </c>
      <c r="J31" s="505">
        <v>0</v>
      </c>
      <c r="K31" s="506">
        <v>0</v>
      </c>
    </row>
    <row r="32" spans="1:11" ht="12.75" x14ac:dyDescent="0.2">
      <c r="A32" s="502">
        <v>2</v>
      </c>
      <c r="B32" s="503">
        <v>1</v>
      </c>
      <c r="C32" s="503">
        <v>1</v>
      </c>
      <c r="D32" s="503">
        <v>2</v>
      </c>
      <c r="E32" s="503" t="s">
        <v>308</v>
      </c>
      <c r="F32" s="313" t="s">
        <v>84</v>
      </c>
      <c r="G32" s="505"/>
      <c r="H32" s="505"/>
      <c r="I32" s="505"/>
      <c r="J32" s="505">
        <v>0</v>
      </c>
      <c r="K32" s="506">
        <v>0</v>
      </c>
    </row>
    <row r="33" spans="1:11" ht="12.75" x14ac:dyDescent="0.2">
      <c r="A33" s="502">
        <v>2</v>
      </c>
      <c r="B33" s="503">
        <v>1</v>
      </c>
      <c r="C33" s="503">
        <v>1</v>
      </c>
      <c r="D33" s="503">
        <v>2</v>
      </c>
      <c r="E33" s="503" t="s">
        <v>312</v>
      </c>
      <c r="F33" s="313" t="s">
        <v>85</v>
      </c>
      <c r="G33" s="505"/>
      <c r="H33" s="505"/>
      <c r="I33" s="505"/>
      <c r="J33" s="505">
        <v>0</v>
      </c>
      <c r="K33" s="506">
        <v>0</v>
      </c>
    </row>
    <row r="34" spans="1:11" ht="12.75" x14ac:dyDescent="0.2">
      <c r="A34" s="502">
        <v>2</v>
      </c>
      <c r="B34" s="503">
        <v>1</v>
      </c>
      <c r="C34" s="503">
        <v>1</v>
      </c>
      <c r="D34" s="503">
        <v>2</v>
      </c>
      <c r="E34" s="503" t="s">
        <v>350</v>
      </c>
      <c r="F34" s="313" t="s">
        <v>86</v>
      </c>
      <c r="G34" s="505"/>
      <c r="H34" s="505"/>
      <c r="I34" s="505"/>
      <c r="J34" s="505">
        <v>0</v>
      </c>
      <c r="K34" s="506">
        <v>0</v>
      </c>
    </row>
    <row r="35" spans="1:11" ht="12.75" x14ac:dyDescent="0.2">
      <c r="A35" s="502">
        <v>2</v>
      </c>
      <c r="B35" s="503">
        <v>1</v>
      </c>
      <c r="C35" s="503">
        <v>1</v>
      </c>
      <c r="D35" s="503">
        <v>2</v>
      </c>
      <c r="E35" s="503" t="s">
        <v>352</v>
      </c>
      <c r="F35" s="313" t="s">
        <v>41</v>
      </c>
      <c r="G35" s="505"/>
      <c r="H35" s="505"/>
      <c r="I35" s="505"/>
      <c r="J35" s="505">
        <v>0</v>
      </c>
      <c r="K35" s="506">
        <v>0</v>
      </c>
    </row>
    <row r="36" spans="1:11" ht="12.75" x14ac:dyDescent="0.2">
      <c r="A36" s="502">
        <v>2</v>
      </c>
      <c r="B36" s="503">
        <v>1</v>
      </c>
      <c r="C36" s="503">
        <v>1</v>
      </c>
      <c r="D36" s="503">
        <v>2</v>
      </c>
      <c r="E36" s="503" t="s">
        <v>357</v>
      </c>
      <c r="F36" s="313" t="s">
        <v>1501</v>
      </c>
      <c r="G36" s="505"/>
      <c r="H36" s="505">
        <v>92629249</v>
      </c>
      <c r="I36" s="505">
        <v>248426137</v>
      </c>
      <c r="J36" s="505">
        <v>341055386</v>
      </c>
      <c r="K36" s="506">
        <v>46.840413109795712</v>
      </c>
    </row>
    <row r="37" spans="1:11" ht="12.75" x14ac:dyDescent="0.2">
      <c r="A37" s="502">
        <v>2</v>
      </c>
      <c r="B37" s="503">
        <v>1</v>
      </c>
      <c r="C37" s="503">
        <v>1</v>
      </c>
      <c r="D37" s="503">
        <v>2</v>
      </c>
      <c r="E37" s="503" t="s">
        <v>358</v>
      </c>
      <c r="F37" s="313" t="s">
        <v>1499</v>
      </c>
      <c r="G37" s="505"/>
      <c r="H37" s="505">
        <v>7046634</v>
      </c>
      <c r="I37" s="505"/>
      <c r="J37" s="505">
        <v>7046634</v>
      </c>
      <c r="K37" s="506">
        <v>0.96778195314450244</v>
      </c>
    </row>
    <row r="38" spans="1:11" ht="12.75" x14ac:dyDescent="0.2">
      <c r="A38" s="498">
        <v>2</v>
      </c>
      <c r="B38" s="499">
        <v>1</v>
      </c>
      <c r="C38" s="499">
        <v>1</v>
      </c>
      <c r="D38" s="499">
        <v>3</v>
      </c>
      <c r="E38" s="499"/>
      <c r="F38" s="308" t="s">
        <v>87</v>
      </c>
      <c r="G38" s="500">
        <v>0</v>
      </c>
      <c r="H38" s="500">
        <v>0</v>
      </c>
      <c r="I38" s="500">
        <v>0</v>
      </c>
      <c r="J38" s="500">
        <v>0</v>
      </c>
      <c r="K38" s="501">
        <v>0</v>
      </c>
    </row>
    <row r="39" spans="1:11" ht="12.75" x14ac:dyDescent="0.2">
      <c r="A39" s="502">
        <v>2</v>
      </c>
      <c r="B39" s="503">
        <v>1</v>
      </c>
      <c r="C39" s="503">
        <v>1</v>
      </c>
      <c r="D39" s="503">
        <v>3</v>
      </c>
      <c r="E39" s="503" t="s">
        <v>305</v>
      </c>
      <c r="F39" s="313" t="s">
        <v>87</v>
      </c>
      <c r="G39" s="505"/>
      <c r="H39" s="505"/>
      <c r="I39" s="505"/>
      <c r="J39" s="505">
        <v>0</v>
      </c>
      <c r="K39" s="506">
        <v>0</v>
      </c>
    </row>
    <row r="40" spans="1:11" ht="12.75" x14ac:dyDescent="0.2">
      <c r="A40" s="498">
        <v>2</v>
      </c>
      <c r="B40" s="499">
        <v>1</v>
      </c>
      <c r="C40" s="499">
        <v>1</v>
      </c>
      <c r="D40" s="499">
        <v>4</v>
      </c>
      <c r="E40" s="499"/>
      <c r="F40" s="308" t="s">
        <v>353</v>
      </c>
      <c r="G40" s="500">
        <v>0</v>
      </c>
      <c r="H40" s="500">
        <v>7785894</v>
      </c>
      <c r="I40" s="500">
        <v>20637638</v>
      </c>
      <c r="J40" s="500">
        <v>28423532</v>
      </c>
      <c r="K40" s="501">
        <v>3.903676750378303</v>
      </c>
    </row>
    <row r="41" spans="1:11" ht="12.75" x14ac:dyDescent="0.2">
      <c r="A41" s="502">
        <v>2</v>
      </c>
      <c r="B41" s="503">
        <v>1</v>
      </c>
      <c r="C41" s="503">
        <v>1</v>
      </c>
      <c r="D41" s="503">
        <v>4</v>
      </c>
      <c r="E41" s="503" t="s">
        <v>305</v>
      </c>
      <c r="F41" s="313" t="s">
        <v>353</v>
      </c>
      <c r="G41" s="505"/>
      <c r="H41" s="505">
        <v>7785894</v>
      </c>
      <c r="I41" s="505">
        <v>20637638</v>
      </c>
      <c r="J41" s="505">
        <v>28423532</v>
      </c>
      <c r="K41" s="506">
        <v>3.903676750378303</v>
      </c>
    </row>
    <row r="42" spans="1:11" ht="12.75" x14ac:dyDescent="0.2">
      <c r="A42" s="498">
        <v>2</v>
      </c>
      <c r="B42" s="499">
        <v>1</v>
      </c>
      <c r="C42" s="499">
        <v>1</v>
      </c>
      <c r="D42" s="499">
        <v>5</v>
      </c>
      <c r="E42" s="499"/>
      <c r="F42" s="308" t="s">
        <v>354</v>
      </c>
      <c r="G42" s="500">
        <v>0</v>
      </c>
      <c r="H42" s="500">
        <v>4000000</v>
      </c>
      <c r="I42" s="500">
        <v>0</v>
      </c>
      <c r="J42" s="500">
        <v>4000000</v>
      </c>
      <c r="K42" s="501">
        <v>0.54935843305867871</v>
      </c>
    </row>
    <row r="43" spans="1:11" ht="12.75" x14ac:dyDescent="0.2">
      <c r="A43" s="502">
        <v>2</v>
      </c>
      <c r="B43" s="503">
        <v>1</v>
      </c>
      <c r="C43" s="503">
        <v>1</v>
      </c>
      <c r="D43" s="503">
        <v>5</v>
      </c>
      <c r="E43" s="503" t="s">
        <v>305</v>
      </c>
      <c r="F43" s="314" t="s">
        <v>354</v>
      </c>
      <c r="G43" s="505"/>
      <c r="H43" s="505"/>
      <c r="I43" s="505"/>
      <c r="J43" s="505">
        <v>0</v>
      </c>
      <c r="K43" s="506">
        <v>0</v>
      </c>
    </row>
    <row r="44" spans="1:11" ht="12.75" x14ac:dyDescent="0.2">
      <c r="A44" s="502">
        <v>2</v>
      </c>
      <c r="B44" s="503">
        <v>1</v>
      </c>
      <c r="C44" s="503">
        <v>1</v>
      </c>
      <c r="D44" s="503">
        <v>5</v>
      </c>
      <c r="E44" s="503" t="s">
        <v>306</v>
      </c>
      <c r="F44" s="313" t="s">
        <v>88</v>
      </c>
      <c r="G44" s="505"/>
      <c r="H44" s="505"/>
      <c r="I44" s="505"/>
      <c r="J44" s="505">
        <v>0</v>
      </c>
      <c r="K44" s="506">
        <v>0</v>
      </c>
    </row>
    <row r="45" spans="1:11" ht="12.75" x14ac:dyDescent="0.2">
      <c r="A45" s="502">
        <v>2</v>
      </c>
      <c r="B45" s="503">
        <v>1</v>
      </c>
      <c r="C45" s="503">
        <v>1</v>
      </c>
      <c r="D45" s="503">
        <v>5</v>
      </c>
      <c r="E45" s="503" t="s">
        <v>307</v>
      </c>
      <c r="F45" s="313" t="s">
        <v>355</v>
      </c>
      <c r="G45" s="505"/>
      <c r="H45" s="505">
        <v>2000000</v>
      </c>
      <c r="I45" s="505"/>
      <c r="J45" s="505">
        <v>2000000</v>
      </c>
      <c r="K45" s="506">
        <v>0.27467921652933935</v>
      </c>
    </row>
    <row r="46" spans="1:11" ht="12.75" x14ac:dyDescent="0.2">
      <c r="A46" s="502">
        <v>2</v>
      </c>
      <c r="B46" s="503">
        <v>1</v>
      </c>
      <c r="C46" s="503">
        <v>1</v>
      </c>
      <c r="D46" s="503">
        <v>5</v>
      </c>
      <c r="E46" s="503" t="s">
        <v>308</v>
      </c>
      <c r="F46" s="313" t="s">
        <v>309</v>
      </c>
      <c r="G46" s="505"/>
      <c r="H46" s="505">
        <v>2000000</v>
      </c>
      <c r="I46" s="505"/>
      <c r="J46" s="505">
        <v>2000000</v>
      </c>
      <c r="K46" s="506">
        <v>0.27467921652933935</v>
      </c>
    </row>
    <row r="47" spans="1:11" ht="12.75" x14ac:dyDescent="0.2">
      <c r="A47" s="498">
        <v>2</v>
      </c>
      <c r="B47" s="499">
        <v>1</v>
      </c>
      <c r="C47" s="499">
        <v>1</v>
      </c>
      <c r="D47" s="499">
        <v>6</v>
      </c>
      <c r="E47" s="499"/>
      <c r="F47" s="308" t="s">
        <v>356</v>
      </c>
      <c r="G47" s="500">
        <v>0</v>
      </c>
      <c r="H47" s="500">
        <v>0</v>
      </c>
      <c r="I47" s="500">
        <v>0</v>
      </c>
      <c r="J47" s="500">
        <v>0</v>
      </c>
      <c r="K47" s="501">
        <v>0</v>
      </c>
    </row>
    <row r="48" spans="1:11" ht="12.75" x14ac:dyDescent="0.2">
      <c r="A48" s="502">
        <v>2</v>
      </c>
      <c r="B48" s="503">
        <v>1</v>
      </c>
      <c r="C48" s="503">
        <v>1</v>
      </c>
      <c r="D48" s="503">
        <v>6</v>
      </c>
      <c r="E48" s="503" t="s">
        <v>305</v>
      </c>
      <c r="F48" s="313" t="s">
        <v>356</v>
      </c>
      <c r="G48" s="505"/>
      <c r="H48" s="505"/>
      <c r="I48" s="505"/>
      <c r="J48" s="505">
        <v>0</v>
      </c>
      <c r="K48" s="506">
        <v>0</v>
      </c>
    </row>
    <row r="49" spans="1:11" ht="12.75" x14ac:dyDescent="0.2">
      <c r="A49" s="494">
        <v>2</v>
      </c>
      <c r="B49" s="495">
        <v>1</v>
      </c>
      <c r="C49" s="495">
        <v>2</v>
      </c>
      <c r="D49" s="495"/>
      <c r="E49" s="495"/>
      <c r="F49" s="340" t="s">
        <v>24</v>
      </c>
      <c r="G49" s="496">
        <v>0</v>
      </c>
      <c r="H49" s="496">
        <v>41650620</v>
      </c>
      <c r="I49" s="496">
        <v>0</v>
      </c>
      <c r="J49" s="496">
        <v>41650620</v>
      </c>
      <c r="K49" s="497">
        <v>5.7202798347806159</v>
      </c>
    </row>
    <row r="50" spans="1:11" ht="12.75" x14ac:dyDescent="0.2">
      <c r="A50" s="498">
        <v>2</v>
      </c>
      <c r="B50" s="499">
        <v>1</v>
      </c>
      <c r="C50" s="499">
        <v>2</v>
      </c>
      <c r="D50" s="499">
        <v>1</v>
      </c>
      <c r="E50" s="499"/>
      <c r="F50" s="308" t="s">
        <v>89</v>
      </c>
      <c r="G50" s="500">
        <v>0</v>
      </c>
      <c r="H50" s="500">
        <v>0</v>
      </c>
      <c r="I50" s="500">
        <v>0</v>
      </c>
      <c r="J50" s="500">
        <v>0</v>
      </c>
      <c r="K50" s="501">
        <v>0</v>
      </c>
    </row>
    <row r="51" spans="1:11" ht="12.75" x14ac:dyDescent="0.2">
      <c r="A51" s="502">
        <v>2</v>
      </c>
      <c r="B51" s="503">
        <v>1</v>
      </c>
      <c r="C51" s="503">
        <v>2</v>
      </c>
      <c r="D51" s="503">
        <v>1</v>
      </c>
      <c r="E51" s="503" t="s">
        <v>305</v>
      </c>
      <c r="F51" s="313" t="s">
        <v>89</v>
      </c>
      <c r="G51" s="505"/>
      <c r="H51" s="505"/>
      <c r="I51" s="505"/>
      <c r="J51" s="505">
        <v>0</v>
      </c>
      <c r="K51" s="506">
        <v>0</v>
      </c>
    </row>
    <row r="52" spans="1:11" ht="12.75" x14ac:dyDescent="0.2">
      <c r="A52" s="498">
        <v>2</v>
      </c>
      <c r="B52" s="499">
        <v>1</v>
      </c>
      <c r="C52" s="499">
        <v>2</v>
      </c>
      <c r="D52" s="499">
        <v>2</v>
      </c>
      <c r="E52" s="499"/>
      <c r="F52" s="308" t="s">
        <v>90</v>
      </c>
      <c r="G52" s="500">
        <v>0</v>
      </c>
      <c r="H52" s="500">
        <v>41650620</v>
      </c>
      <c r="I52" s="500">
        <v>0</v>
      </c>
      <c r="J52" s="500">
        <v>41650620</v>
      </c>
      <c r="K52" s="501">
        <v>5.7202798347806159</v>
      </c>
    </row>
    <row r="53" spans="1:11" ht="12.75" x14ac:dyDescent="0.2">
      <c r="A53" s="502">
        <v>2</v>
      </c>
      <c r="B53" s="503">
        <v>1</v>
      </c>
      <c r="C53" s="503">
        <v>2</v>
      </c>
      <c r="D53" s="503">
        <v>2</v>
      </c>
      <c r="E53" s="503" t="s">
        <v>305</v>
      </c>
      <c r="F53" s="313" t="s">
        <v>91</v>
      </c>
      <c r="G53" s="505"/>
      <c r="H53" s="505"/>
      <c r="I53" s="505"/>
      <c r="J53" s="505">
        <v>0</v>
      </c>
      <c r="K53" s="506">
        <v>0</v>
      </c>
    </row>
    <row r="54" spans="1:11" ht="12.75" x14ac:dyDescent="0.2">
      <c r="A54" s="502">
        <v>2</v>
      </c>
      <c r="B54" s="503">
        <v>1</v>
      </c>
      <c r="C54" s="503">
        <v>2</v>
      </c>
      <c r="D54" s="503">
        <v>2</v>
      </c>
      <c r="E54" s="503" t="s">
        <v>306</v>
      </c>
      <c r="F54" s="313" t="s">
        <v>92</v>
      </c>
      <c r="G54" s="505"/>
      <c r="H54" s="505"/>
      <c r="I54" s="505"/>
      <c r="J54" s="505">
        <v>0</v>
      </c>
      <c r="K54" s="506">
        <v>0</v>
      </c>
    </row>
    <row r="55" spans="1:11" ht="22.5" x14ac:dyDescent="0.2">
      <c r="A55" s="502">
        <v>2</v>
      </c>
      <c r="B55" s="503">
        <v>1</v>
      </c>
      <c r="C55" s="503">
        <v>2</v>
      </c>
      <c r="D55" s="503">
        <v>2</v>
      </c>
      <c r="E55" s="503" t="s">
        <v>307</v>
      </c>
      <c r="F55" s="315" t="s">
        <v>93</v>
      </c>
      <c r="G55" s="505"/>
      <c r="H55" s="505"/>
      <c r="I55" s="505"/>
      <c r="J55" s="505">
        <v>0</v>
      </c>
      <c r="K55" s="506">
        <v>0</v>
      </c>
    </row>
    <row r="56" spans="1:11" ht="12.75" x14ac:dyDescent="0.2">
      <c r="A56" s="502">
        <v>2</v>
      </c>
      <c r="B56" s="503">
        <v>1</v>
      </c>
      <c r="C56" s="503">
        <v>2</v>
      </c>
      <c r="D56" s="503">
        <v>2</v>
      </c>
      <c r="E56" s="503" t="s">
        <v>308</v>
      </c>
      <c r="F56" s="313" t="s">
        <v>94</v>
      </c>
      <c r="G56" s="505"/>
      <c r="H56" s="505"/>
      <c r="I56" s="505"/>
      <c r="J56" s="505">
        <v>0</v>
      </c>
      <c r="K56" s="506">
        <v>0</v>
      </c>
    </row>
    <row r="57" spans="1:11" ht="12.75" x14ac:dyDescent="0.2">
      <c r="A57" s="502">
        <v>2</v>
      </c>
      <c r="B57" s="503">
        <v>1</v>
      </c>
      <c r="C57" s="503">
        <v>2</v>
      </c>
      <c r="D57" s="503">
        <v>2</v>
      </c>
      <c r="E57" s="503" t="s">
        <v>312</v>
      </c>
      <c r="F57" s="313" t="s">
        <v>95</v>
      </c>
      <c r="G57" s="505"/>
      <c r="H57" s="505">
        <v>1176000</v>
      </c>
      <c r="I57" s="505"/>
      <c r="J57" s="505">
        <v>1176000</v>
      </c>
      <c r="K57" s="506">
        <v>0.16151137931925155</v>
      </c>
    </row>
    <row r="58" spans="1:11" ht="12.75" x14ac:dyDescent="0.2">
      <c r="A58" s="502">
        <v>2</v>
      </c>
      <c r="B58" s="503">
        <v>1</v>
      </c>
      <c r="C58" s="503">
        <v>2</v>
      </c>
      <c r="D58" s="503">
        <v>2</v>
      </c>
      <c r="E58" s="503" t="s">
        <v>350</v>
      </c>
      <c r="F58" s="313" t="s">
        <v>96</v>
      </c>
      <c r="G58" s="505"/>
      <c r="H58" s="505">
        <v>40078620</v>
      </c>
      <c r="I58" s="505"/>
      <c r="J58" s="505">
        <v>40078620</v>
      </c>
      <c r="K58" s="506">
        <v>5.5043819705885548</v>
      </c>
    </row>
    <row r="59" spans="1:11" ht="12.75" x14ac:dyDescent="0.2">
      <c r="A59" s="502">
        <v>2</v>
      </c>
      <c r="B59" s="503">
        <v>1</v>
      </c>
      <c r="C59" s="503">
        <v>2</v>
      </c>
      <c r="D59" s="503">
        <v>2</v>
      </c>
      <c r="E59" s="503" t="s">
        <v>352</v>
      </c>
      <c r="F59" s="313" t="s">
        <v>97</v>
      </c>
      <c r="G59" s="505"/>
      <c r="H59" s="505"/>
      <c r="I59" s="505"/>
      <c r="J59" s="505">
        <v>0</v>
      </c>
      <c r="K59" s="506">
        <v>0</v>
      </c>
    </row>
    <row r="60" spans="1:11" ht="12.75" x14ac:dyDescent="0.2">
      <c r="A60" s="502">
        <v>2</v>
      </c>
      <c r="B60" s="503">
        <v>1</v>
      </c>
      <c r="C60" s="503">
        <v>2</v>
      </c>
      <c r="D60" s="503">
        <v>2</v>
      </c>
      <c r="E60" s="503" t="s">
        <v>357</v>
      </c>
      <c r="F60" s="313" t="s">
        <v>98</v>
      </c>
      <c r="G60" s="505"/>
      <c r="H60" s="505">
        <v>396000</v>
      </c>
      <c r="I60" s="505"/>
      <c r="J60" s="505">
        <v>396000</v>
      </c>
      <c r="K60" s="506">
        <v>5.4386484872809199E-2</v>
      </c>
    </row>
    <row r="61" spans="1:11" ht="12.75" x14ac:dyDescent="0.2">
      <c r="A61" s="502">
        <v>2</v>
      </c>
      <c r="B61" s="503">
        <v>1</v>
      </c>
      <c r="C61" s="503">
        <v>2</v>
      </c>
      <c r="D61" s="503">
        <v>2</v>
      </c>
      <c r="E61" s="503" t="s">
        <v>358</v>
      </c>
      <c r="F61" s="313" t="s">
        <v>99</v>
      </c>
      <c r="G61" s="505"/>
      <c r="H61" s="505"/>
      <c r="I61" s="505"/>
      <c r="J61" s="505">
        <v>0</v>
      </c>
      <c r="K61" s="506">
        <v>0</v>
      </c>
    </row>
    <row r="62" spans="1:11" ht="12.75" x14ac:dyDescent="0.2">
      <c r="A62" s="502">
        <v>2</v>
      </c>
      <c r="B62" s="503">
        <v>1</v>
      </c>
      <c r="C62" s="503">
        <v>2</v>
      </c>
      <c r="D62" s="503">
        <v>2</v>
      </c>
      <c r="E62" s="503" t="s">
        <v>359</v>
      </c>
      <c r="F62" s="315" t="s">
        <v>100</v>
      </c>
      <c r="G62" s="505"/>
      <c r="H62" s="505"/>
      <c r="I62" s="505"/>
      <c r="J62" s="505">
        <v>0</v>
      </c>
      <c r="K62" s="506">
        <v>0</v>
      </c>
    </row>
    <row r="63" spans="1:11" ht="12.75" x14ac:dyDescent="0.2">
      <c r="A63" s="498">
        <v>2</v>
      </c>
      <c r="B63" s="499">
        <v>1</v>
      </c>
      <c r="C63" s="499">
        <v>2</v>
      </c>
      <c r="D63" s="499">
        <v>3</v>
      </c>
      <c r="E63" s="499"/>
      <c r="F63" s="308" t="s">
        <v>40</v>
      </c>
      <c r="G63" s="500">
        <v>0</v>
      </c>
      <c r="H63" s="500">
        <v>0</v>
      </c>
      <c r="I63" s="500">
        <v>0</v>
      </c>
      <c r="J63" s="500">
        <v>0</v>
      </c>
      <c r="K63" s="501">
        <v>0</v>
      </c>
    </row>
    <row r="64" spans="1:11" ht="12.75" x14ac:dyDescent="0.2">
      <c r="A64" s="502">
        <v>2</v>
      </c>
      <c r="B64" s="503">
        <v>1</v>
      </c>
      <c r="C64" s="503">
        <v>2</v>
      </c>
      <c r="D64" s="503">
        <v>3</v>
      </c>
      <c r="E64" s="503" t="s">
        <v>305</v>
      </c>
      <c r="F64" s="313" t="s">
        <v>40</v>
      </c>
      <c r="G64" s="505"/>
      <c r="H64" s="505"/>
      <c r="I64" s="505"/>
      <c r="J64" s="505">
        <v>0</v>
      </c>
      <c r="K64" s="506">
        <v>0</v>
      </c>
    </row>
    <row r="65" spans="1:11" ht="12.75" x14ac:dyDescent="0.2">
      <c r="A65" s="494">
        <v>2</v>
      </c>
      <c r="B65" s="495">
        <v>1</v>
      </c>
      <c r="C65" s="495">
        <v>3</v>
      </c>
      <c r="D65" s="495"/>
      <c r="E65" s="495"/>
      <c r="F65" s="340" t="s">
        <v>42</v>
      </c>
      <c r="G65" s="496">
        <v>0</v>
      </c>
      <c r="H65" s="496">
        <v>0</v>
      </c>
      <c r="I65" s="496">
        <v>0</v>
      </c>
      <c r="J65" s="496">
        <v>0</v>
      </c>
      <c r="K65" s="497">
        <v>0</v>
      </c>
    </row>
    <row r="66" spans="1:11" ht="12.75" x14ac:dyDescent="0.2">
      <c r="A66" s="498">
        <v>2</v>
      </c>
      <c r="B66" s="499">
        <v>1</v>
      </c>
      <c r="C66" s="499">
        <v>3</v>
      </c>
      <c r="D66" s="499">
        <v>1</v>
      </c>
      <c r="E66" s="499"/>
      <c r="F66" s="507" t="s">
        <v>101</v>
      </c>
      <c r="G66" s="500">
        <v>0</v>
      </c>
      <c r="H66" s="500">
        <v>0</v>
      </c>
      <c r="I66" s="500">
        <v>0</v>
      </c>
      <c r="J66" s="500">
        <v>0</v>
      </c>
      <c r="K66" s="501">
        <v>0</v>
      </c>
    </row>
    <row r="67" spans="1:11" ht="12.75" x14ac:dyDescent="0.2">
      <c r="A67" s="508">
        <v>2</v>
      </c>
      <c r="B67" s="503">
        <v>1</v>
      </c>
      <c r="C67" s="503">
        <v>3</v>
      </c>
      <c r="D67" s="503">
        <v>1</v>
      </c>
      <c r="E67" s="503" t="s">
        <v>305</v>
      </c>
      <c r="F67" s="318" t="s">
        <v>102</v>
      </c>
      <c r="G67" s="505"/>
      <c r="H67" s="505"/>
      <c r="I67" s="505"/>
      <c r="J67" s="505">
        <v>0</v>
      </c>
      <c r="K67" s="506">
        <v>0</v>
      </c>
    </row>
    <row r="68" spans="1:11" ht="12.75" x14ac:dyDescent="0.2">
      <c r="A68" s="508">
        <v>2</v>
      </c>
      <c r="B68" s="503">
        <v>1</v>
      </c>
      <c r="C68" s="503">
        <v>3</v>
      </c>
      <c r="D68" s="503">
        <v>1</v>
      </c>
      <c r="E68" s="503" t="s">
        <v>306</v>
      </c>
      <c r="F68" s="318" t="s">
        <v>103</v>
      </c>
      <c r="G68" s="505"/>
      <c r="H68" s="505"/>
      <c r="I68" s="505"/>
      <c r="J68" s="505">
        <v>0</v>
      </c>
      <c r="K68" s="506">
        <v>0</v>
      </c>
    </row>
    <row r="69" spans="1:11" ht="12.75" x14ac:dyDescent="0.2">
      <c r="A69" s="498">
        <v>2</v>
      </c>
      <c r="B69" s="499">
        <v>1</v>
      </c>
      <c r="C69" s="499">
        <v>3</v>
      </c>
      <c r="D69" s="499">
        <v>2</v>
      </c>
      <c r="E69" s="499"/>
      <c r="F69" s="507" t="s">
        <v>104</v>
      </c>
      <c r="G69" s="500">
        <v>0</v>
      </c>
      <c r="H69" s="500">
        <v>0</v>
      </c>
      <c r="I69" s="500">
        <v>0</v>
      </c>
      <c r="J69" s="500">
        <v>0</v>
      </c>
      <c r="K69" s="501">
        <v>0</v>
      </c>
    </row>
    <row r="70" spans="1:11" ht="12.75" x14ac:dyDescent="0.2">
      <c r="A70" s="508">
        <v>2</v>
      </c>
      <c r="B70" s="503">
        <v>1</v>
      </c>
      <c r="C70" s="503">
        <v>3</v>
      </c>
      <c r="D70" s="503">
        <v>2</v>
      </c>
      <c r="E70" s="503" t="s">
        <v>305</v>
      </c>
      <c r="F70" s="318" t="s">
        <v>105</v>
      </c>
      <c r="G70" s="505"/>
      <c r="H70" s="505"/>
      <c r="I70" s="505"/>
      <c r="J70" s="505">
        <v>0</v>
      </c>
      <c r="K70" s="506">
        <v>0</v>
      </c>
    </row>
    <row r="71" spans="1:11" ht="12.75" x14ac:dyDescent="0.2">
      <c r="A71" s="508">
        <v>2</v>
      </c>
      <c r="B71" s="503">
        <v>1</v>
      </c>
      <c r="C71" s="503">
        <v>3</v>
      </c>
      <c r="D71" s="503">
        <v>2</v>
      </c>
      <c r="E71" s="503" t="s">
        <v>306</v>
      </c>
      <c r="F71" s="318" t="s">
        <v>106</v>
      </c>
      <c r="G71" s="505"/>
      <c r="H71" s="505"/>
      <c r="I71" s="505"/>
      <c r="J71" s="505">
        <v>0</v>
      </c>
      <c r="K71" s="506">
        <v>0</v>
      </c>
    </row>
    <row r="72" spans="1:11" ht="12.75" x14ac:dyDescent="0.2">
      <c r="A72" s="494">
        <v>2</v>
      </c>
      <c r="B72" s="495">
        <v>1</v>
      </c>
      <c r="C72" s="495">
        <v>4</v>
      </c>
      <c r="D72" s="495"/>
      <c r="E72" s="495"/>
      <c r="F72" s="340" t="s">
        <v>43</v>
      </c>
      <c r="G72" s="496">
        <v>0</v>
      </c>
      <c r="H72" s="496">
        <v>0</v>
      </c>
      <c r="I72" s="496">
        <v>0</v>
      </c>
      <c r="J72" s="496">
        <v>0</v>
      </c>
      <c r="K72" s="497">
        <v>0</v>
      </c>
    </row>
    <row r="73" spans="1:11" ht="12.75" x14ac:dyDescent="0.2">
      <c r="A73" s="498">
        <v>2</v>
      </c>
      <c r="B73" s="499">
        <v>1</v>
      </c>
      <c r="C73" s="499">
        <v>4</v>
      </c>
      <c r="D73" s="499">
        <v>1</v>
      </c>
      <c r="E73" s="499"/>
      <c r="F73" s="507" t="s">
        <v>44</v>
      </c>
      <c r="G73" s="500">
        <v>0</v>
      </c>
      <c r="H73" s="500">
        <v>0</v>
      </c>
      <c r="I73" s="500">
        <v>0</v>
      </c>
      <c r="J73" s="500">
        <v>0</v>
      </c>
      <c r="K73" s="501">
        <v>0</v>
      </c>
    </row>
    <row r="74" spans="1:11" ht="12.75" x14ac:dyDescent="0.2">
      <c r="A74" s="502">
        <v>2</v>
      </c>
      <c r="B74" s="503">
        <v>1</v>
      </c>
      <c r="C74" s="503">
        <v>4</v>
      </c>
      <c r="D74" s="503">
        <v>1</v>
      </c>
      <c r="E74" s="503" t="s">
        <v>305</v>
      </c>
      <c r="F74" s="313" t="s">
        <v>44</v>
      </c>
      <c r="G74" s="505"/>
      <c r="H74" s="505"/>
      <c r="I74" s="505"/>
      <c r="J74" s="505">
        <v>0</v>
      </c>
      <c r="K74" s="506">
        <v>0</v>
      </c>
    </row>
    <row r="75" spans="1:11" ht="12.75" x14ac:dyDescent="0.2">
      <c r="A75" s="498">
        <v>2</v>
      </c>
      <c r="B75" s="499">
        <v>1</v>
      </c>
      <c r="C75" s="499">
        <v>4</v>
      </c>
      <c r="D75" s="499">
        <v>2</v>
      </c>
      <c r="E75" s="499"/>
      <c r="F75" s="507" t="s">
        <v>110</v>
      </c>
      <c r="G75" s="500">
        <v>0</v>
      </c>
      <c r="H75" s="500">
        <v>0</v>
      </c>
      <c r="I75" s="500">
        <v>0</v>
      </c>
      <c r="J75" s="500">
        <v>0</v>
      </c>
      <c r="K75" s="501">
        <v>0</v>
      </c>
    </row>
    <row r="76" spans="1:11" ht="12.75" x14ac:dyDescent="0.2">
      <c r="A76" s="502">
        <v>2</v>
      </c>
      <c r="B76" s="503">
        <v>1</v>
      </c>
      <c r="C76" s="503">
        <v>4</v>
      </c>
      <c r="D76" s="503">
        <v>2</v>
      </c>
      <c r="E76" s="503" t="s">
        <v>305</v>
      </c>
      <c r="F76" s="313" t="s">
        <v>107</v>
      </c>
      <c r="G76" s="505"/>
      <c r="H76" s="505"/>
      <c r="I76" s="505"/>
      <c r="J76" s="505">
        <v>0</v>
      </c>
      <c r="K76" s="506">
        <v>0</v>
      </c>
    </row>
    <row r="77" spans="1:11" ht="12.75" x14ac:dyDescent="0.2">
      <c r="A77" s="502">
        <v>2</v>
      </c>
      <c r="B77" s="503">
        <v>1</v>
      </c>
      <c r="C77" s="503">
        <v>4</v>
      </c>
      <c r="D77" s="503">
        <v>2</v>
      </c>
      <c r="E77" s="503" t="s">
        <v>306</v>
      </c>
      <c r="F77" s="313" t="s">
        <v>108</v>
      </c>
      <c r="G77" s="505"/>
      <c r="H77" s="505"/>
      <c r="I77" s="505"/>
      <c r="J77" s="505">
        <v>0</v>
      </c>
      <c r="K77" s="506">
        <v>0</v>
      </c>
    </row>
    <row r="78" spans="1:11" ht="12.75" x14ac:dyDescent="0.2">
      <c r="A78" s="502">
        <v>2</v>
      </c>
      <c r="B78" s="503">
        <v>1</v>
      </c>
      <c r="C78" s="503">
        <v>4</v>
      </c>
      <c r="D78" s="503">
        <v>2</v>
      </c>
      <c r="E78" s="503" t="s">
        <v>307</v>
      </c>
      <c r="F78" s="313" t="s">
        <v>109</v>
      </c>
      <c r="G78" s="505"/>
      <c r="H78" s="505"/>
      <c r="I78" s="505"/>
      <c r="J78" s="505">
        <v>0</v>
      </c>
      <c r="K78" s="506">
        <v>0</v>
      </c>
    </row>
    <row r="79" spans="1:11" ht="12.75" x14ac:dyDescent="0.2">
      <c r="A79" s="502">
        <v>2</v>
      </c>
      <c r="B79" s="503">
        <v>1</v>
      </c>
      <c r="C79" s="503">
        <v>4</v>
      </c>
      <c r="D79" s="503">
        <v>2</v>
      </c>
      <c r="E79" s="503" t="s">
        <v>308</v>
      </c>
      <c r="F79" s="313" t="s">
        <v>360</v>
      </c>
      <c r="G79" s="505"/>
      <c r="H79" s="505"/>
      <c r="I79" s="505"/>
      <c r="J79" s="505">
        <v>0</v>
      </c>
      <c r="K79" s="506">
        <v>0</v>
      </c>
    </row>
    <row r="80" spans="1:11" ht="12.75" x14ac:dyDescent="0.2">
      <c r="A80" s="494">
        <v>2</v>
      </c>
      <c r="B80" s="495">
        <v>1</v>
      </c>
      <c r="C80" s="495">
        <v>5</v>
      </c>
      <c r="D80" s="495"/>
      <c r="E80" s="495"/>
      <c r="F80" s="340" t="s">
        <v>361</v>
      </c>
      <c r="G80" s="496">
        <v>0</v>
      </c>
      <c r="H80" s="496">
        <v>14379000</v>
      </c>
      <c r="I80" s="496">
        <v>38232783</v>
      </c>
      <c r="J80" s="496">
        <v>52611783</v>
      </c>
      <c r="K80" s="497">
        <v>7.2256816673258077</v>
      </c>
    </row>
    <row r="81" spans="1:11" ht="12.75" x14ac:dyDescent="0.2">
      <c r="A81" s="498">
        <v>2</v>
      </c>
      <c r="B81" s="499">
        <v>1</v>
      </c>
      <c r="C81" s="499">
        <v>5</v>
      </c>
      <c r="D81" s="499">
        <v>1</v>
      </c>
      <c r="E81" s="499"/>
      <c r="F81" s="308" t="s">
        <v>111</v>
      </c>
      <c r="G81" s="500">
        <v>0</v>
      </c>
      <c r="H81" s="500">
        <v>6624240</v>
      </c>
      <c r="I81" s="500">
        <v>17613413</v>
      </c>
      <c r="J81" s="500">
        <v>24237653</v>
      </c>
      <c r="K81" s="501">
        <v>3.3287897682749956</v>
      </c>
    </row>
    <row r="82" spans="1:11" ht="12.75" x14ac:dyDescent="0.2">
      <c r="A82" s="502">
        <v>2</v>
      </c>
      <c r="B82" s="503">
        <v>1</v>
      </c>
      <c r="C82" s="503">
        <v>5</v>
      </c>
      <c r="D82" s="503">
        <v>1</v>
      </c>
      <c r="E82" s="503" t="s">
        <v>305</v>
      </c>
      <c r="F82" s="313" t="s">
        <v>111</v>
      </c>
      <c r="G82" s="505"/>
      <c r="H82" s="505">
        <v>6624240</v>
      </c>
      <c r="I82" s="505">
        <v>17613413</v>
      </c>
      <c r="J82" s="505">
        <v>24237653</v>
      </c>
      <c r="K82" s="506">
        <v>3.3287897682749956</v>
      </c>
    </row>
    <row r="83" spans="1:11" ht="12.75" x14ac:dyDescent="0.2">
      <c r="A83" s="498">
        <v>2</v>
      </c>
      <c r="B83" s="499">
        <v>1</v>
      </c>
      <c r="C83" s="499">
        <v>5</v>
      </c>
      <c r="D83" s="499">
        <v>2</v>
      </c>
      <c r="E83" s="499"/>
      <c r="F83" s="507" t="s">
        <v>112</v>
      </c>
      <c r="G83" s="500">
        <v>0</v>
      </c>
      <c r="H83" s="500">
        <v>6633588</v>
      </c>
      <c r="I83" s="500">
        <v>17638256</v>
      </c>
      <c r="J83" s="500">
        <v>24271844</v>
      </c>
      <c r="K83" s="501">
        <v>3.3334855468211728</v>
      </c>
    </row>
    <row r="84" spans="1:11" ht="12.75" x14ac:dyDescent="0.2">
      <c r="A84" s="502">
        <v>2</v>
      </c>
      <c r="B84" s="503">
        <v>1</v>
      </c>
      <c r="C84" s="503">
        <v>5</v>
      </c>
      <c r="D84" s="503">
        <v>2</v>
      </c>
      <c r="E84" s="503" t="s">
        <v>305</v>
      </c>
      <c r="F84" s="313" t="s">
        <v>112</v>
      </c>
      <c r="G84" s="505"/>
      <c r="H84" s="505">
        <v>6633588</v>
      </c>
      <c r="I84" s="505">
        <v>17638256</v>
      </c>
      <c r="J84" s="505">
        <v>24271844</v>
      </c>
      <c r="K84" s="506">
        <v>3.3334855468211728</v>
      </c>
    </row>
    <row r="85" spans="1:11" ht="12.75" x14ac:dyDescent="0.2">
      <c r="A85" s="498">
        <v>2</v>
      </c>
      <c r="B85" s="499">
        <v>1</v>
      </c>
      <c r="C85" s="499">
        <v>5</v>
      </c>
      <c r="D85" s="499">
        <v>3</v>
      </c>
      <c r="E85" s="499"/>
      <c r="F85" s="507" t="s">
        <v>113</v>
      </c>
      <c r="G85" s="500">
        <v>0</v>
      </c>
      <c r="H85" s="500">
        <v>1121172</v>
      </c>
      <c r="I85" s="500">
        <v>2981114</v>
      </c>
      <c r="J85" s="500">
        <v>4102286</v>
      </c>
      <c r="K85" s="501">
        <v>0.56340635222963864</v>
      </c>
    </row>
    <row r="86" spans="1:11" ht="12.75" x14ac:dyDescent="0.2">
      <c r="A86" s="502">
        <v>2</v>
      </c>
      <c r="B86" s="503">
        <v>1</v>
      </c>
      <c r="C86" s="503">
        <v>5</v>
      </c>
      <c r="D86" s="503">
        <v>3</v>
      </c>
      <c r="E86" s="503" t="s">
        <v>305</v>
      </c>
      <c r="F86" s="313" t="s">
        <v>113</v>
      </c>
      <c r="G86" s="505"/>
      <c r="H86" s="505">
        <v>1121172</v>
      </c>
      <c r="I86" s="505">
        <v>2981114</v>
      </c>
      <c r="J86" s="505">
        <v>4102286</v>
      </c>
      <c r="K86" s="506">
        <v>0.56340635222963864</v>
      </c>
    </row>
    <row r="87" spans="1:11" ht="12.75" x14ac:dyDescent="0.2">
      <c r="A87" s="498">
        <v>2</v>
      </c>
      <c r="B87" s="499">
        <v>1</v>
      </c>
      <c r="C87" s="499">
        <v>5</v>
      </c>
      <c r="D87" s="499">
        <v>4</v>
      </c>
      <c r="E87" s="499"/>
      <c r="F87" s="507" t="s">
        <v>114</v>
      </c>
      <c r="G87" s="500">
        <v>0</v>
      </c>
      <c r="H87" s="500">
        <v>0</v>
      </c>
      <c r="I87" s="500">
        <v>0</v>
      </c>
      <c r="J87" s="500">
        <v>0</v>
      </c>
      <c r="K87" s="501">
        <v>0</v>
      </c>
    </row>
    <row r="88" spans="1:11" ht="12.75" x14ac:dyDescent="0.2">
      <c r="A88" s="502">
        <v>2</v>
      </c>
      <c r="B88" s="503">
        <v>1</v>
      </c>
      <c r="C88" s="503">
        <v>5</v>
      </c>
      <c r="D88" s="503">
        <v>4</v>
      </c>
      <c r="E88" s="503" t="s">
        <v>305</v>
      </c>
      <c r="F88" s="313" t="s">
        <v>114</v>
      </c>
      <c r="G88" s="505"/>
      <c r="H88" s="505"/>
      <c r="I88" s="505"/>
      <c r="J88" s="505">
        <v>0</v>
      </c>
      <c r="K88" s="506">
        <v>0</v>
      </c>
    </row>
    <row r="89" spans="1:11" ht="12.75" x14ac:dyDescent="0.2">
      <c r="A89" s="489">
        <v>2</v>
      </c>
      <c r="B89" s="490">
        <v>2</v>
      </c>
      <c r="C89" s="491"/>
      <c r="D89" s="491"/>
      <c r="E89" s="491"/>
      <c r="F89" s="344" t="s">
        <v>362</v>
      </c>
      <c r="G89" s="492">
        <v>0</v>
      </c>
      <c r="H89" s="492">
        <v>24651595</v>
      </c>
      <c r="I89" s="492">
        <v>0</v>
      </c>
      <c r="J89" s="492">
        <v>24651595</v>
      </c>
      <c r="K89" s="493">
        <v>3.0756649045459303</v>
      </c>
    </row>
    <row r="90" spans="1:11" ht="12.75" x14ac:dyDescent="0.2">
      <c r="A90" s="494">
        <v>2</v>
      </c>
      <c r="B90" s="495">
        <v>2</v>
      </c>
      <c r="C90" s="495">
        <v>1</v>
      </c>
      <c r="D90" s="495"/>
      <c r="E90" s="495"/>
      <c r="F90" s="340" t="s">
        <v>25</v>
      </c>
      <c r="G90" s="496">
        <v>0</v>
      </c>
      <c r="H90" s="496">
        <v>4654000</v>
      </c>
      <c r="I90" s="496">
        <v>0</v>
      </c>
      <c r="J90" s="496">
        <v>4654000</v>
      </c>
      <c r="K90" s="497">
        <v>0.63917853686377268</v>
      </c>
    </row>
    <row r="91" spans="1:11" ht="12.75" x14ac:dyDescent="0.2">
      <c r="A91" s="509">
        <v>2</v>
      </c>
      <c r="B91" s="510">
        <v>2</v>
      </c>
      <c r="C91" s="510">
        <v>1</v>
      </c>
      <c r="D91" s="510">
        <v>1</v>
      </c>
      <c r="E91" s="510"/>
      <c r="F91" s="384" t="s">
        <v>115</v>
      </c>
      <c r="G91" s="511">
        <v>0</v>
      </c>
      <c r="H91" s="511">
        <v>0</v>
      </c>
      <c r="I91" s="511">
        <v>0</v>
      </c>
      <c r="J91" s="511">
        <v>0</v>
      </c>
      <c r="K91" s="512">
        <v>0</v>
      </c>
    </row>
    <row r="92" spans="1:11" ht="12.75" x14ac:dyDescent="0.2">
      <c r="A92" s="508">
        <v>2</v>
      </c>
      <c r="B92" s="503">
        <v>2</v>
      </c>
      <c r="C92" s="503">
        <v>1</v>
      </c>
      <c r="D92" s="503">
        <v>1</v>
      </c>
      <c r="E92" s="503" t="s">
        <v>305</v>
      </c>
      <c r="F92" s="318" t="s">
        <v>115</v>
      </c>
      <c r="G92" s="505"/>
      <c r="H92" s="505"/>
      <c r="I92" s="505"/>
      <c r="J92" s="505">
        <v>0</v>
      </c>
      <c r="K92" s="506">
        <v>0</v>
      </c>
    </row>
    <row r="93" spans="1:11" ht="12.75" x14ac:dyDescent="0.2">
      <c r="A93" s="498">
        <v>2</v>
      </c>
      <c r="B93" s="499">
        <v>2</v>
      </c>
      <c r="C93" s="499">
        <v>1</v>
      </c>
      <c r="D93" s="499">
        <v>2</v>
      </c>
      <c r="E93" s="499"/>
      <c r="F93" s="308" t="s">
        <v>116</v>
      </c>
      <c r="G93" s="500">
        <v>0</v>
      </c>
      <c r="H93" s="500">
        <v>435000</v>
      </c>
      <c r="I93" s="500">
        <v>0</v>
      </c>
      <c r="J93" s="500">
        <v>435000</v>
      </c>
      <c r="K93" s="501">
        <v>5.9742729595131314E-2</v>
      </c>
    </row>
    <row r="94" spans="1:11" ht="12.75" x14ac:dyDescent="0.2">
      <c r="A94" s="508">
        <v>2</v>
      </c>
      <c r="B94" s="503">
        <v>2</v>
      </c>
      <c r="C94" s="503">
        <v>1</v>
      </c>
      <c r="D94" s="503">
        <v>2</v>
      </c>
      <c r="E94" s="503" t="s">
        <v>305</v>
      </c>
      <c r="F94" s="318" t="s">
        <v>116</v>
      </c>
      <c r="G94" s="505"/>
      <c r="H94" s="505">
        <v>435000</v>
      </c>
      <c r="I94" s="505"/>
      <c r="J94" s="505">
        <v>435000</v>
      </c>
      <c r="K94" s="506">
        <v>5.9742729595131314E-2</v>
      </c>
    </row>
    <row r="95" spans="1:11" ht="12.75" x14ac:dyDescent="0.2">
      <c r="A95" s="498">
        <v>2</v>
      </c>
      <c r="B95" s="499">
        <v>2</v>
      </c>
      <c r="C95" s="499">
        <v>1</v>
      </c>
      <c r="D95" s="499">
        <v>3</v>
      </c>
      <c r="E95" s="499"/>
      <c r="F95" s="308" t="s">
        <v>117</v>
      </c>
      <c r="G95" s="500">
        <v>0</v>
      </c>
      <c r="H95" s="500">
        <v>265000</v>
      </c>
      <c r="I95" s="500">
        <v>0</v>
      </c>
      <c r="J95" s="500">
        <v>265000</v>
      </c>
      <c r="K95" s="501">
        <v>3.6394996190137467E-2</v>
      </c>
    </row>
    <row r="96" spans="1:11" ht="12.75" x14ac:dyDescent="0.2">
      <c r="A96" s="502">
        <v>2</v>
      </c>
      <c r="B96" s="503">
        <v>2</v>
      </c>
      <c r="C96" s="503">
        <v>1</v>
      </c>
      <c r="D96" s="503">
        <v>3</v>
      </c>
      <c r="E96" s="503" t="s">
        <v>305</v>
      </c>
      <c r="F96" s="313" t="s">
        <v>117</v>
      </c>
      <c r="G96" s="505"/>
      <c r="H96" s="505">
        <v>265000</v>
      </c>
      <c r="I96" s="505"/>
      <c r="J96" s="505">
        <v>265000</v>
      </c>
      <c r="K96" s="506">
        <v>3.6394996190137467E-2</v>
      </c>
    </row>
    <row r="97" spans="1:11" ht="12.75" x14ac:dyDescent="0.2">
      <c r="A97" s="498">
        <v>2</v>
      </c>
      <c r="B97" s="499">
        <v>2</v>
      </c>
      <c r="C97" s="499">
        <v>1</v>
      </c>
      <c r="D97" s="499">
        <v>4</v>
      </c>
      <c r="E97" s="499"/>
      <c r="F97" s="308" t="s">
        <v>118</v>
      </c>
      <c r="G97" s="500">
        <v>0</v>
      </c>
      <c r="H97" s="500">
        <v>0</v>
      </c>
      <c r="I97" s="500">
        <v>0</v>
      </c>
      <c r="J97" s="500">
        <v>0</v>
      </c>
      <c r="K97" s="501">
        <v>0</v>
      </c>
    </row>
    <row r="98" spans="1:11" ht="12.75" x14ac:dyDescent="0.2">
      <c r="A98" s="508">
        <v>2</v>
      </c>
      <c r="B98" s="503">
        <v>2</v>
      </c>
      <c r="C98" s="503">
        <v>1</v>
      </c>
      <c r="D98" s="503">
        <v>4</v>
      </c>
      <c r="E98" s="503" t="s">
        <v>305</v>
      </c>
      <c r="F98" s="318" t="s">
        <v>118</v>
      </c>
      <c r="G98" s="505"/>
      <c r="H98" s="505"/>
      <c r="I98" s="505"/>
      <c r="J98" s="505">
        <v>0</v>
      </c>
      <c r="K98" s="506">
        <v>0</v>
      </c>
    </row>
    <row r="99" spans="1:11" ht="12.75" x14ac:dyDescent="0.2">
      <c r="A99" s="498">
        <v>2</v>
      </c>
      <c r="B99" s="499">
        <v>2</v>
      </c>
      <c r="C99" s="499">
        <v>1</v>
      </c>
      <c r="D99" s="499">
        <v>5</v>
      </c>
      <c r="E99" s="499"/>
      <c r="F99" s="308" t="s">
        <v>119</v>
      </c>
      <c r="G99" s="500">
        <v>0</v>
      </c>
      <c r="H99" s="500">
        <v>2100000</v>
      </c>
      <c r="I99" s="500">
        <v>0</v>
      </c>
      <c r="J99" s="500">
        <v>2100000</v>
      </c>
      <c r="K99" s="501">
        <v>0.28841317735580635</v>
      </c>
    </row>
    <row r="100" spans="1:11" ht="12.75" x14ac:dyDescent="0.2">
      <c r="A100" s="508">
        <v>2</v>
      </c>
      <c r="B100" s="503">
        <v>2</v>
      </c>
      <c r="C100" s="503">
        <v>1</v>
      </c>
      <c r="D100" s="503">
        <v>5</v>
      </c>
      <c r="E100" s="503" t="s">
        <v>305</v>
      </c>
      <c r="F100" s="318" t="s">
        <v>119</v>
      </c>
      <c r="G100" s="505"/>
      <c r="H100" s="505">
        <v>2100000</v>
      </c>
      <c r="I100" s="505"/>
      <c r="J100" s="505">
        <v>2100000</v>
      </c>
      <c r="K100" s="506">
        <v>0.28841317735580635</v>
      </c>
    </row>
    <row r="101" spans="1:11" ht="12.75" x14ac:dyDescent="0.2">
      <c r="A101" s="498">
        <v>2</v>
      </c>
      <c r="B101" s="499">
        <v>2</v>
      </c>
      <c r="C101" s="499">
        <v>1</v>
      </c>
      <c r="D101" s="499">
        <v>6</v>
      </c>
      <c r="E101" s="499"/>
      <c r="F101" s="308" t="s">
        <v>26</v>
      </c>
      <c r="G101" s="500">
        <v>0</v>
      </c>
      <c r="H101" s="500">
        <v>0</v>
      </c>
      <c r="I101" s="500">
        <v>0</v>
      </c>
      <c r="J101" s="500">
        <v>0</v>
      </c>
      <c r="K101" s="501">
        <v>0</v>
      </c>
    </row>
    <row r="102" spans="1:11" ht="12.75" x14ac:dyDescent="0.2">
      <c r="A102" s="508">
        <v>2</v>
      </c>
      <c r="B102" s="503">
        <v>2</v>
      </c>
      <c r="C102" s="503">
        <v>1</v>
      </c>
      <c r="D102" s="503">
        <v>6</v>
      </c>
      <c r="E102" s="503" t="s">
        <v>305</v>
      </c>
      <c r="F102" s="318" t="s">
        <v>120</v>
      </c>
      <c r="G102" s="513"/>
      <c r="H102" s="513"/>
      <c r="I102" s="513"/>
      <c r="J102" s="505">
        <v>0</v>
      </c>
      <c r="K102" s="506">
        <v>0</v>
      </c>
    </row>
    <row r="103" spans="1:11" ht="12.75" x14ac:dyDescent="0.2">
      <c r="A103" s="508">
        <v>2</v>
      </c>
      <c r="B103" s="503">
        <v>2</v>
      </c>
      <c r="C103" s="503">
        <v>1</v>
      </c>
      <c r="D103" s="503">
        <v>6</v>
      </c>
      <c r="E103" s="503" t="s">
        <v>306</v>
      </c>
      <c r="F103" s="318" t="s">
        <v>121</v>
      </c>
      <c r="G103" s="513"/>
      <c r="H103" s="513"/>
      <c r="I103" s="513"/>
      <c r="J103" s="505">
        <v>0</v>
      </c>
      <c r="K103" s="506">
        <v>0</v>
      </c>
    </row>
    <row r="104" spans="1:11" ht="12.75" x14ac:dyDescent="0.2">
      <c r="A104" s="498">
        <v>2</v>
      </c>
      <c r="B104" s="499">
        <v>2</v>
      </c>
      <c r="C104" s="499">
        <v>1</v>
      </c>
      <c r="D104" s="499">
        <v>7</v>
      </c>
      <c r="E104" s="499"/>
      <c r="F104" s="308" t="s">
        <v>27</v>
      </c>
      <c r="G104" s="500">
        <v>0</v>
      </c>
      <c r="H104" s="500">
        <v>54000</v>
      </c>
      <c r="I104" s="500">
        <v>0</v>
      </c>
      <c r="J104" s="500">
        <v>54000</v>
      </c>
      <c r="K104" s="501">
        <v>7.416338846292162E-3</v>
      </c>
    </row>
    <row r="105" spans="1:11" ht="12.75" x14ac:dyDescent="0.2">
      <c r="A105" s="508">
        <v>2</v>
      </c>
      <c r="B105" s="503">
        <v>2</v>
      </c>
      <c r="C105" s="503">
        <v>1</v>
      </c>
      <c r="D105" s="503">
        <v>7</v>
      </c>
      <c r="E105" s="503" t="s">
        <v>305</v>
      </c>
      <c r="F105" s="318" t="s">
        <v>27</v>
      </c>
      <c r="G105" s="505"/>
      <c r="H105" s="505">
        <v>54000</v>
      </c>
      <c r="I105" s="505"/>
      <c r="J105" s="505">
        <v>54000</v>
      </c>
      <c r="K105" s="506">
        <v>7.416338846292162E-3</v>
      </c>
    </row>
    <row r="106" spans="1:11" ht="12.75" x14ac:dyDescent="0.2">
      <c r="A106" s="498">
        <v>2</v>
      </c>
      <c r="B106" s="499">
        <v>2</v>
      </c>
      <c r="C106" s="499">
        <v>1</v>
      </c>
      <c r="D106" s="499">
        <v>8</v>
      </c>
      <c r="E106" s="499"/>
      <c r="F106" s="308" t="s">
        <v>122</v>
      </c>
      <c r="G106" s="500">
        <v>0</v>
      </c>
      <c r="H106" s="500">
        <v>1800000</v>
      </c>
      <c r="I106" s="500">
        <v>0</v>
      </c>
      <c r="J106" s="500">
        <v>1800000</v>
      </c>
      <c r="K106" s="501">
        <v>0.24721129487640542</v>
      </c>
    </row>
    <row r="107" spans="1:11" ht="12.75" x14ac:dyDescent="0.2">
      <c r="A107" s="502">
        <v>2</v>
      </c>
      <c r="B107" s="503">
        <v>2</v>
      </c>
      <c r="C107" s="503">
        <v>1</v>
      </c>
      <c r="D107" s="503">
        <v>8</v>
      </c>
      <c r="E107" s="503" t="s">
        <v>305</v>
      </c>
      <c r="F107" s="313" t="s">
        <v>122</v>
      </c>
      <c r="G107" s="505"/>
      <c r="H107" s="505">
        <v>1800000</v>
      </c>
      <c r="I107" s="505"/>
      <c r="J107" s="505">
        <v>1800000</v>
      </c>
      <c r="K107" s="506">
        <v>0.24721129487640542</v>
      </c>
    </row>
    <row r="108" spans="1:11" ht="12.75" x14ac:dyDescent="0.2">
      <c r="A108" s="494">
        <v>2</v>
      </c>
      <c r="B108" s="495">
        <v>2</v>
      </c>
      <c r="C108" s="495">
        <v>2</v>
      </c>
      <c r="D108" s="495"/>
      <c r="E108" s="495"/>
      <c r="F108" s="340" t="s">
        <v>363</v>
      </c>
      <c r="G108" s="496">
        <v>0</v>
      </c>
      <c r="H108" s="496">
        <v>28800</v>
      </c>
      <c r="I108" s="496">
        <v>0</v>
      </c>
      <c r="J108" s="496">
        <v>28800</v>
      </c>
      <c r="K108" s="497">
        <v>3.9553807180224866E-3</v>
      </c>
    </row>
    <row r="109" spans="1:11" ht="12.75" x14ac:dyDescent="0.2">
      <c r="A109" s="498">
        <v>2</v>
      </c>
      <c r="B109" s="499">
        <v>2</v>
      </c>
      <c r="C109" s="499">
        <v>2</v>
      </c>
      <c r="D109" s="499">
        <v>1</v>
      </c>
      <c r="E109" s="499"/>
      <c r="F109" s="308" t="s">
        <v>123</v>
      </c>
      <c r="G109" s="500">
        <v>0</v>
      </c>
      <c r="H109" s="500">
        <v>28800</v>
      </c>
      <c r="I109" s="500">
        <v>0</v>
      </c>
      <c r="J109" s="500">
        <v>28800</v>
      </c>
      <c r="K109" s="501">
        <v>3.9553807180224866E-3</v>
      </c>
    </row>
    <row r="110" spans="1:11" ht="12.75" x14ac:dyDescent="0.2">
      <c r="A110" s="502">
        <v>2</v>
      </c>
      <c r="B110" s="503">
        <v>2</v>
      </c>
      <c r="C110" s="503">
        <v>2</v>
      </c>
      <c r="D110" s="503">
        <v>1</v>
      </c>
      <c r="E110" s="503" t="s">
        <v>305</v>
      </c>
      <c r="F110" s="313" t="s">
        <v>123</v>
      </c>
      <c r="G110" s="505"/>
      <c r="H110" s="505">
        <v>28800</v>
      </c>
      <c r="I110" s="505"/>
      <c r="J110" s="505">
        <v>28800</v>
      </c>
      <c r="K110" s="506">
        <v>3.9553807180224866E-3</v>
      </c>
    </row>
    <row r="111" spans="1:11" ht="12.75" x14ac:dyDescent="0.2">
      <c r="A111" s="498">
        <v>2</v>
      </c>
      <c r="B111" s="499">
        <v>2</v>
      </c>
      <c r="C111" s="499">
        <v>2</v>
      </c>
      <c r="D111" s="499">
        <v>2</v>
      </c>
      <c r="E111" s="499"/>
      <c r="F111" s="308" t="s">
        <v>124</v>
      </c>
      <c r="G111" s="500">
        <v>0</v>
      </c>
      <c r="H111" s="500">
        <v>0</v>
      </c>
      <c r="I111" s="500">
        <v>0</v>
      </c>
      <c r="J111" s="500">
        <v>0</v>
      </c>
      <c r="K111" s="501">
        <v>0</v>
      </c>
    </row>
    <row r="112" spans="1:11" ht="12.75" x14ac:dyDescent="0.2">
      <c r="A112" s="502">
        <v>2</v>
      </c>
      <c r="B112" s="503">
        <v>2</v>
      </c>
      <c r="C112" s="503">
        <v>2</v>
      </c>
      <c r="D112" s="503">
        <v>2</v>
      </c>
      <c r="E112" s="503" t="s">
        <v>305</v>
      </c>
      <c r="F112" s="313" t="s">
        <v>124</v>
      </c>
      <c r="G112" s="505"/>
      <c r="H112" s="505">
        <v>0</v>
      </c>
      <c r="I112" s="505"/>
      <c r="J112" s="505">
        <v>0</v>
      </c>
      <c r="K112" s="506">
        <v>0</v>
      </c>
    </row>
    <row r="113" spans="1:11" ht="12.75" x14ac:dyDescent="0.2">
      <c r="A113" s="494">
        <v>2</v>
      </c>
      <c r="B113" s="495">
        <v>2</v>
      </c>
      <c r="C113" s="495">
        <v>3</v>
      </c>
      <c r="D113" s="495"/>
      <c r="E113" s="495"/>
      <c r="F113" s="340" t="s">
        <v>28</v>
      </c>
      <c r="G113" s="496">
        <v>0</v>
      </c>
      <c r="H113" s="496">
        <v>0</v>
      </c>
      <c r="I113" s="496">
        <v>0</v>
      </c>
      <c r="J113" s="496">
        <v>0</v>
      </c>
      <c r="K113" s="497">
        <v>0</v>
      </c>
    </row>
    <row r="114" spans="1:11" ht="12.75" x14ac:dyDescent="0.2">
      <c r="A114" s="498">
        <v>2</v>
      </c>
      <c r="B114" s="499">
        <v>2</v>
      </c>
      <c r="C114" s="499">
        <v>3</v>
      </c>
      <c r="D114" s="499">
        <v>1</v>
      </c>
      <c r="E114" s="499"/>
      <c r="F114" s="308" t="s">
        <v>125</v>
      </c>
      <c r="G114" s="500">
        <v>0</v>
      </c>
      <c r="H114" s="500">
        <v>0</v>
      </c>
      <c r="I114" s="500">
        <v>0</v>
      </c>
      <c r="J114" s="500">
        <v>0</v>
      </c>
      <c r="K114" s="501">
        <v>0</v>
      </c>
    </row>
    <row r="115" spans="1:11" ht="12.75" x14ac:dyDescent="0.2">
      <c r="A115" s="502">
        <v>2</v>
      </c>
      <c r="B115" s="503">
        <v>2</v>
      </c>
      <c r="C115" s="503">
        <v>3</v>
      </c>
      <c r="D115" s="503">
        <v>1</v>
      </c>
      <c r="E115" s="503" t="s">
        <v>305</v>
      </c>
      <c r="F115" s="313" t="s">
        <v>125</v>
      </c>
      <c r="G115" s="505"/>
      <c r="H115" s="505"/>
      <c r="I115" s="505"/>
      <c r="J115" s="505">
        <v>0</v>
      </c>
      <c r="K115" s="506">
        <v>0</v>
      </c>
    </row>
    <row r="116" spans="1:11" ht="12.75" x14ac:dyDescent="0.2">
      <c r="A116" s="498">
        <v>2</v>
      </c>
      <c r="B116" s="499">
        <v>2</v>
      </c>
      <c r="C116" s="499">
        <v>3</v>
      </c>
      <c r="D116" s="499">
        <v>2</v>
      </c>
      <c r="E116" s="499"/>
      <c r="F116" s="308" t="s">
        <v>126</v>
      </c>
      <c r="G116" s="500">
        <v>0</v>
      </c>
      <c r="H116" s="500">
        <v>0</v>
      </c>
      <c r="I116" s="500">
        <v>0</v>
      </c>
      <c r="J116" s="500">
        <v>0</v>
      </c>
      <c r="K116" s="501">
        <v>0</v>
      </c>
    </row>
    <row r="117" spans="1:11" ht="12.75" x14ac:dyDescent="0.2">
      <c r="A117" s="508">
        <v>2</v>
      </c>
      <c r="B117" s="503">
        <v>2</v>
      </c>
      <c r="C117" s="503">
        <v>3</v>
      </c>
      <c r="D117" s="503">
        <v>2</v>
      </c>
      <c r="E117" s="503" t="s">
        <v>305</v>
      </c>
      <c r="F117" s="318" t="s">
        <v>126</v>
      </c>
      <c r="G117" s="505"/>
      <c r="H117" s="505"/>
      <c r="I117" s="505"/>
      <c r="J117" s="505">
        <v>0</v>
      </c>
      <c r="K117" s="506">
        <v>0</v>
      </c>
    </row>
    <row r="118" spans="1:11" ht="12.75" x14ac:dyDescent="0.2">
      <c r="A118" s="494">
        <v>2</v>
      </c>
      <c r="B118" s="495">
        <v>2</v>
      </c>
      <c r="C118" s="495">
        <v>4</v>
      </c>
      <c r="D118" s="495"/>
      <c r="E118" s="495"/>
      <c r="F118" s="340" t="s">
        <v>127</v>
      </c>
      <c r="G118" s="496">
        <v>0</v>
      </c>
      <c r="H118" s="496">
        <v>588000</v>
      </c>
      <c r="I118" s="496">
        <v>0</v>
      </c>
      <c r="J118" s="496">
        <v>588000</v>
      </c>
      <c r="K118" s="497">
        <v>8.0755689659625776E-2</v>
      </c>
    </row>
    <row r="119" spans="1:11" ht="12.75" x14ac:dyDescent="0.2">
      <c r="A119" s="498">
        <v>2</v>
      </c>
      <c r="B119" s="499">
        <v>2</v>
      </c>
      <c r="C119" s="499">
        <v>4</v>
      </c>
      <c r="D119" s="499">
        <v>1</v>
      </c>
      <c r="E119" s="499"/>
      <c r="F119" s="507" t="s">
        <v>29</v>
      </c>
      <c r="G119" s="500">
        <v>0</v>
      </c>
      <c r="H119" s="500">
        <v>0</v>
      </c>
      <c r="I119" s="500">
        <v>0</v>
      </c>
      <c r="J119" s="500">
        <v>0</v>
      </c>
      <c r="K119" s="501">
        <v>0</v>
      </c>
    </row>
    <row r="120" spans="1:11" ht="12.75" x14ac:dyDescent="0.2">
      <c r="A120" s="502">
        <v>2</v>
      </c>
      <c r="B120" s="503">
        <v>2</v>
      </c>
      <c r="C120" s="503">
        <v>4</v>
      </c>
      <c r="D120" s="503">
        <v>1</v>
      </c>
      <c r="E120" s="503" t="s">
        <v>305</v>
      </c>
      <c r="F120" s="313" t="s">
        <v>29</v>
      </c>
      <c r="G120" s="505"/>
      <c r="H120" s="505"/>
      <c r="I120" s="505"/>
      <c r="J120" s="505">
        <v>0</v>
      </c>
      <c r="K120" s="506">
        <v>0</v>
      </c>
    </row>
    <row r="121" spans="1:11" ht="12.75" x14ac:dyDescent="0.2">
      <c r="A121" s="498">
        <v>2</v>
      </c>
      <c r="B121" s="499">
        <v>2</v>
      </c>
      <c r="C121" s="499">
        <v>4</v>
      </c>
      <c r="D121" s="499">
        <v>2</v>
      </c>
      <c r="E121" s="499"/>
      <c r="F121" s="507" t="s">
        <v>30</v>
      </c>
      <c r="G121" s="500">
        <v>0</v>
      </c>
      <c r="H121" s="500">
        <v>588000</v>
      </c>
      <c r="I121" s="500">
        <v>0</v>
      </c>
      <c r="J121" s="500">
        <v>588000</v>
      </c>
      <c r="K121" s="501">
        <v>8.0755689659625776E-2</v>
      </c>
    </row>
    <row r="122" spans="1:11" ht="12.75" x14ac:dyDescent="0.2">
      <c r="A122" s="508">
        <v>2</v>
      </c>
      <c r="B122" s="503">
        <v>2</v>
      </c>
      <c r="C122" s="503">
        <v>4</v>
      </c>
      <c r="D122" s="503">
        <v>2</v>
      </c>
      <c r="E122" s="503" t="s">
        <v>305</v>
      </c>
      <c r="F122" s="318" t="s">
        <v>30</v>
      </c>
      <c r="G122" s="505"/>
      <c r="H122" s="505">
        <v>588000</v>
      </c>
      <c r="I122" s="505"/>
      <c r="J122" s="505">
        <v>588000</v>
      </c>
      <c r="K122" s="506">
        <v>8.0755689659625776E-2</v>
      </c>
    </row>
    <row r="123" spans="1:11" ht="12.75" x14ac:dyDescent="0.2">
      <c r="A123" s="498">
        <v>2</v>
      </c>
      <c r="B123" s="499">
        <v>2</v>
      </c>
      <c r="C123" s="499">
        <v>4</v>
      </c>
      <c r="D123" s="499">
        <v>3</v>
      </c>
      <c r="E123" s="499"/>
      <c r="F123" s="507" t="s">
        <v>45</v>
      </c>
      <c r="G123" s="500">
        <v>0</v>
      </c>
      <c r="H123" s="500">
        <v>0</v>
      </c>
      <c r="I123" s="500">
        <v>0</v>
      </c>
      <c r="J123" s="500">
        <v>0</v>
      </c>
      <c r="K123" s="501">
        <v>0</v>
      </c>
    </row>
    <row r="124" spans="1:11" ht="12.75" x14ac:dyDescent="0.2">
      <c r="A124" s="508">
        <v>2</v>
      </c>
      <c r="B124" s="503">
        <v>2</v>
      </c>
      <c r="C124" s="503">
        <v>4</v>
      </c>
      <c r="D124" s="503">
        <v>3</v>
      </c>
      <c r="E124" s="503" t="s">
        <v>305</v>
      </c>
      <c r="F124" s="318" t="s">
        <v>45</v>
      </c>
      <c r="G124" s="505"/>
      <c r="H124" s="505"/>
      <c r="I124" s="505"/>
      <c r="J124" s="505">
        <v>0</v>
      </c>
      <c r="K124" s="506">
        <v>0</v>
      </c>
    </row>
    <row r="125" spans="1:11" ht="12.75" x14ac:dyDescent="0.2">
      <c r="A125" s="498">
        <v>2</v>
      </c>
      <c r="B125" s="499">
        <v>2</v>
      </c>
      <c r="C125" s="499">
        <v>4</v>
      </c>
      <c r="D125" s="499">
        <v>4</v>
      </c>
      <c r="E125" s="499"/>
      <c r="F125" s="507" t="s">
        <v>128</v>
      </c>
      <c r="G125" s="500">
        <v>0</v>
      </c>
      <c r="H125" s="500">
        <v>0</v>
      </c>
      <c r="I125" s="500">
        <v>0</v>
      </c>
      <c r="J125" s="500">
        <v>0</v>
      </c>
      <c r="K125" s="501">
        <v>0</v>
      </c>
    </row>
    <row r="126" spans="1:11" ht="12.75" x14ac:dyDescent="0.2">
      <c r="A126" s="508">
        <v>2</v>
      </c>
      <c r="B126" s="503">
        <v>2</v>
      </c>
      <c r="C126" s="503">
        <v>4</v>
      </c>
      <c r="D126" s="503">
        <v>4</v>
      </c>
      <c r="E126" s="503" t="s">
        <v>305</v>
      </c>
      <c r="F126" s="318" t="s">
        <v>128</v>
      </c>
      <c r="G126" s="505"/>
      <c r="H126" s="505"/>
      <c r="I126" s="505"/>
      <c r="J126" s="505">
        <v>0</v>
      </c>
      <c r="K126" s="506">
        <v>0</v>
      </c>
    </row>
    <row r="127" spans="1:11" ht="12.75" x14ac:dyDescent="0.2">
      <c r="A127" s="494">
        <v>2</v>
      </c>
      <c r="B127" s="495">
        <v>2</v>
      </c>
      <c r="C127" s="495">
        <v>5</v>
      </c>
      <c r="D127" s="495"/>
      <c r="E127" s="495"/>
      <c r="F127" s="340" t="s">
        <v>129</v>
      </c>
      <c r="G127" s="496">
        <v>0</v>
      </c>
      <c r="H127" s="496">
        <v>1258000</v>
      </c>
      <c r="I127" s="496">
        <v>0</v>
      </c>
      <c r="J127" s="496">
        <v>1258000</v>
      </c>
      <c r="K127" s="497">
        <v>0.17277322719695445</v>
      </c>
    </row>
    <row r="128" spans="1:11" ht="12.75" x14ac:dyDescent="0.2">
      <c r="A128" s="498">
        <v>2</v>
      </c>
      <c r="B128" s="499">
        <v>2</v>
      </c>
      <c r="C128" s="499">
        <v>5</v>
      </c>
      <c r="D128" s="499">
        <v>1</v>
      </c>
      <c r="E128" s="499"/>
      <c r="F128" s="507" t="s">
        <v>130</v>
      </c>
      <c r="G128" s="500">
        <v>0</v>
      </c>
      <c r="H128" s="500">
        <v>0</v>
      </c>
      <c r="I128" s="500">
        <v>0</v>
      </c>
      <c r="J128" s="500">
        <v>0</v>
      </c>
      <c r="K128" s="501">
        <v>0</v>
      </c>
    </row>
    <row r="129" spans="1:11" ht="12.75" x14ac:dyDescent="0.2">
      <c r="A129" s="508">
        <v>2</v>
      </c>
      <c r="B129" s="503">
        <v>2</v>
      </c>
      <c r="C129" s="503">
        <v>5</v>
      </c>
      <c r="D129" s="503">
        <v>1</v>
      </c>
      <c r="E129" s="503" t="s">
        <v>305</v>
      </c>
      <c r="F129" s="318" t="s">
        <v>130</v>
      </c>
      <c r="G129" s="505"/>
      <c r="H129" s="505"/>
      <c r="I129" s="505"/>
      <c r="J129" s="505">
        <v>0</v>
      </c>
      <c r="K129" s="506">
        <v>0</v>
      </c>
    </row>
    <row r="130" spans="1:11" ht="12.75" x14ac:dyDescent="0.2">
      <c r="A130" s="514">
        <v>2</v>
      </c>
      <c r="B130" s="499">
        <v>2</v>
      </c>
      <c r="C130" s="499">
        <v>5</v>
      </c>
      <c r="D130" s="499">
        <v>2</v>
      </c>
      <c r="E130" s="499"/>
      <c r="F130" s="323" t="s">
        <v>131</v>
      </c>
      <c r="G130" s="500">
        <v>0</v>
      </c>
      <c r="H130" s="500">
        <v>0</v>
      </c>
      <c r="I130" s="500">
        <v>0</v>
      </c>
      <c r="J130" s="500">
        <v>0</v>
      </c>
      <c r="K130" s="501">
        <v>0</v>
      </c>
    </row>
    <row r="131" spans="1:11" ht="12.75" x14ac:dyDescent="0.2">
      <c r="A131" s="508">
        <v>2</v>
      </c>
      <c r="B131" s="503">
        <v>2</v>
      </c>
      <c r="C131" s="503">
        <v>5</v>
      </c>
      <c r="D131" s="503">
        <v>2</v>
      </c>
      <c r="E131" s="503" t="s">
        <v>305</v>
      </c>
      <c r="F131" s="318" t="s">
        <v>131</v>
      </c>
      <c r="G131" s="505"/>
      <c r="H131" s="505"/>
      <c r="I131" s="505"/>
      <c r="J131" s="505">
        <v>0</v>
      </c>
      <c r="K131" s="506">
        <v>0</v>
      </c>
    </row>
    <row r="132" spans="1:11" ht="12.75" x14ac:dyDescent="0.2">
      <c r="A132" s="498">
        <v>2</v>
      </c>
      <c r="B132" s="499">
        <v>2</v>
      </c>
      <c r="C132" s="499">
        <v>5</v>
      </c>
      <c r="D132" s="499">
        <v>3</v>
      </c>
      <c r="E132" s="499"/>
      <c r="F132" s="507" t="s">
        <v>132</v>
      </c>
      <c r="G132" s="500">
        <v>0</v>
      </c>
      <c r="H132" s="500">
        <v>1200000</v>
      </c>
      <c r="I132" s="500">
        <v>0</v>
      </c>
      <c r="J132" s="500">
        <v>1200000</v>
      </c>
      <c r="K132" s="501">
        <v>0.16480752991760361</v>
      </c>
    </row>
    <row r="133" spans="1:11" ht="12.75" x14ac:dyDescent="0.2">
      <c r="A133" s="508">
        <v>2</v>
      </c>
      <c r="B133" s="503">
        <v>2</v>
      </c>
      <c r="C133" s="503">
        <v>5</v>
      </c>
      <c r="D133" s="503">
        <v>3</v>
      </c>
      <c r="E133" s="503" t="s">
        <v>305</v>
      </c>
      <c r="F133" s="318" t="s">
        <v>133</v>
      </c>
      <c r="G133" s="505"/>
      <c r="H133" s="505"/>
      <c r="I133" s="505"/>
      <c r="J133" s="505">
        <v>0</v>
      </c>
      <c r="K133" s="506">
        <v>0</v>
      </c>
    </row>
    <row r="134" spans="1:11" ht="12.75" x14ac:dyDescent="0.2">
      <c r="A134" s="508">
        <v>2</v>
      </c>
      <c r="B134" s="503">
        <v>2</v>
      </c>
      <c r="C134" s="503">
        <v>5</v>
      </c>
      <c r="D134" s="503">
        <v>3</v>
      </c>
      <c r="E134" s="503" t="s">
        <v>306</v>
      </c>
      <c r="F134" s="318" t="s">
        <v>134</v>
      </c>
      <c r="G134" s="505"/>
      <c r="H134" s="505">
        <v>1200000</v>
      </c>
      <c r="I134" s="505"/>
      <c r="J134" s="505">
        <v>1200000</v>
      </c>
      <c r="K134" s="506">
        <v>0.16480752991760361</v>
      </c>
    </row>
    <row r="135" spans="1:11" ht="12.75" x14ac:dyDescent="0.2">
      <c r="A135" s="508">
        <v>2</v>
      </c>
      <c r="B135" s="503">
        <v>2</v>
      </c>
      <c r="C135" s="503">
        <v>5</v>
      </c>
      <c r="D135" s="503">
        <v>3</v>
      </c>
      <c r="E135" s="503" t="s">
        <v>307</v>
      </c>
      <c r="F135" s="318" t="s">
        <v>135</v>
      </c>
      <c r="G135" s="505"/>
      <c r="H135" s="505"/>
      <c r="I135" s="505"/>
      <c r="J135" s="505">
        <v>0</v>
      </c>
      <c r="K135" s="506">
        <v>0</v>
      </c>
    </row>
    <row r="136" spans="1:11" ht="12.75" x14ac:dyDescent="0.2">
      <c r="A136" s="508">
        <v>2</v>
      </c>
      <c r="B136" s="503">
        <v>2</v>
      </c>
      <c r="C136" s="503">
        <v>5</v>
      </c>
      <c r="D136" s="503">
        <v>3</v>
      </c>
      <c r="E136" s="503" t="s">
        <v>308</v>
      </c>
      <c r="F136" s="318" t="s">
        <v>136</v>
      </c>
      <c r="G136" s="505"/>
      <c r="H136" s="505"/>
      <c r="I136" s="505"/>
      <c r="J136" s="505">
        <v>0</v>
      </c>
      <c r="K136" s="506">
        <v>0</v>
      </c>
    </row>
    <row r="137" spans="1:11" ht="12.75" x14ac:dyDescent="0.2">
      <c r="A137" s="508">
        <v>2</v>
      </c>
      <c r="B137" s="503">
        <v>2</v>
      </c>
      <c r="C137" s="503">
        <v>5</v>
      </c>
      <c r="D137" s="503">
        <v>3</v>
      </c>
      <c r="E137" s="503" t="s">
        <v>312</v>
      </c>
      <c r="F137" s="318" t="s">
        <v>137</v>
      </c>
      <c r="G137" s="505"/>
      <c r="H137" s="505"/>
      <c r="I137" s="505"/>
      <c r="J137" s="505">
        <v>0</v>
      </c>
      <c r="K137" s="506">
        <v>0</v>
      </c>
    </row>
    <row r="138" spans="1:11" ht="12.75" x14ac:dyDescent="0.2">
      <c r="A138" s="498">
        <v>2</v>
      </c>
      <c r="B138" s="499">
        <v>2</v>
      </c>
      <c r="C138" s="499">
        <v>5</v>
      </c>
      <c r="D138" s="499">
        <v>4</v>
      </c>
      <c r="E138" s="499"/>
      <c r="F138" s="507" t="s">
        <v>138</v>
      </c>
      <c r="G138" s="500">
        <v>0</v>
      </c>
      <c r="H138" s="500">
        <v>0</v>
      </c>
      <c r="I138" s="500">
        <v>0</v>
      </c>
      <c r="J138" s="500">
        <v>0</v>
      </c>
      <c r="K138" s="501">
        <v>0</v>
      </c>
    </row>
    <row r="139" spans="1:11" ht="12.75" x14ac:dyDescent="0.2">
      <c r="A139" s="508">
        <v>2</v>
      </c>
      <c r="B139" s="503">
        <v>2</v>
      </c>
      <c r="C139" s="503">
        <v>5</v>
      </c>
      <c r="D139" s="503">
        <v>4</v>
      </c>
      <c r="E139" s="503" t="s">
        <v>305</v>
      </c>
      <c r="F139" s="318" t="s">
        <v>138</v>
      </c>
      <c r="G139" s="505"/>
      <c r="H139" s="505"/>
      <c r="I139" s="505"/>
      <c r="J139" s="505">
        <v>0</v>
      </c>
      <c r="K139" s="506">
        <v>0</v>
      </c>
    </row>
    <row r="140" spans="1:11" ht="12.75" x14ac:dyDescent="0.2">
      <c r="A140" s="514">
        <v>2</v>
      </c>
      <c r="B140" s="499">
        <v>2</v>
      </c>
      <c r="C140" s="499">
        <v>5</v>
      </c>
      <c r="D140" s="499">
        <v>5</v>
      </c>
      <c r="E140" s="499"/>
      <c r="F140" s="323" t="s">
        <v>364</v>
      </c>
      <c r="G140" s="515">
        <v>0</v>
      </c>
      <c r="H140" s="515">
        <v>0</v>
      </c>
      <c r="I140" s="515">
        <v>0</v>
      </c>
      <c r="J140" s="515">
        <v>0</v>
      </c>
      <c r="K140" s="516">
        <v>0</v>
      </c>
    </row>
    <row r="141" spans="1:11" ht="12.75" x14ac:dyDescent="0.2">
      <c r="A141" s="508">
        <v>2</v>
      </c>
      <c r="B141" s="503">
        <v>2</v>
      </c>
      <c r="C141" s="503">
        <v>5</v>
      </c>
      <c r="D141" s="503">
        <v>5</v>
      </c>
      <c r="E141" s="503" t="s">
        <v>305</v>
      </c>
      <c r="F141" s="318" t="s">
        <v>364</v>
      </c>
      <c r="G141" s="505"/>
      <c r="H141" s="505"/>
      <c r="I141" s="505"/>
      <c r="J141" s="505">
        <v>0</v>
      </c>
      <c r="K141" s="506">
        <v>0</v>
      </c>
    </row>
    <row r="142" spans="1:11" ht="12.75" x14ac:dyDescent="0.2">
      <c r="A142" s="514">
        <v>2</v>
      </c>
      <c r="B142" s="499">
        <v>2</v>
      </c>
      <c r="C142" s="499">
        <v>5</v>
      </c>
      <c r="D142" s="499">
        <v>6</v>
      </c>
      <c r="E142" s="499"/>
      <c r="F142" s="323" t="s">
        <v>365</v>
      </c>
      <c r="G142" s="500">
        <v>0</v>
      </c>
      <c r="H142" s="500">
        <v>58000</v>
      </c>
      <c r="I142" s="500">
        <v>0</v>
      </c>
      <c r="J142" s="500">
        <v>58000</v>
      </c>
      <c r="K142" s="501">
        <v>7.9656972793508418E-3</v>
      </c>
    </row>
    <row r="143" spans="1:11" ht="12.75" x14ac:dyDescent="0.2">
      <c r="A143" s="508">
        <v>2</v>
      </c>
      <c r="B143" s="503">
        <v>2</v>
      </c>
      <c r="C143" s="503">
        <v>5</v>
      </c>
      <c r="D143" s="503">
        <v>6</v>
      </c>
      <c r="E143" s="503" t="s">
        <v>305</v>
      </c>
      <c r="F143" s="318" t="s">
        <v>365</v>
      </c>
      <c r="G143" s="505"/>
      <c r="H143" s="505">
        <v>58000</v>
      </c>
      <c r="I143" s="505"/>
      <c r="J143" s="505">
        <v>58000</v>
      </c>
      <c r="K143" s="506">
        <v>7.9656972793508418E-3</v>
      </c>
    </row>
    <row r="144" spans="1:11" ht="12.75" x14ac:dyDescent="0.2">
      <c r="A144" s="514">
        <v>2</v>
      </c>
      <c r="B144" s="499">
        <v>2</v>
      </c>
      <c r="C144" s="499">
        <v>5</v>
      </c>
      <c r="D144" s="499">
        <v>7</v>
      </c>
      <c r="E144" s="499"/>
      <c r="F144" s="323" t="s">
        <v>366</v>
      </c>
      <c r="G144" s="515">
        <v>0</v>
      </c>
      <c r="H144" s="515">
        <v>0</v>
      </c>
      <c r="I144" s="515">
        <v>0</v>
      </c>
      <c r="J144" s="515">
        <v>0</v>
      </c>
      <c r="K144" s="516">
        <v>0</v>
      </c>
    </row>
    <row r="145" spans="1:11" ht="12.75" x14ac:dyDescent="0.2">
      <c r="A145" s="508">
        <v>2</v>
      </c>
      <c r="B145" s="503">
        <v>2</v>
      </c>
      <c r="C145" s="503">
        <v>5</v>
      </c>
      <c r="D145" s="503">
        <v>7</v>
      </c>
      <c r="E145" s="503" t="s">
        <v>305</v>
      </c>
      <c r="F145" s="318" t="s">
        <v>366</v>
      </c>
      <c r="G145" s="505"/>
      <c r="H145" s="505"/>
      <c r="I145" s="505"/>
      <c r="J145" s="505">
        <v>0</v>
      </c>
      <c r="K145" s="506">
        <v>0</v>
      </c>
    </row>
    <row r="146" spans="1:11" ht="12.75" x14ac:dyDescent="0.2">
      <c r="A146" s="514">
        <v>2</v>
      </c>
      <c r="B146" s="499">
        <v>2</v>
      </c>
      <c r="C146" s="499">
        <v>5</v>
      </c>
      <c r="D146" s="499">
        <v>8</v>
      </c>
      <c r="E146" s="499"/>
      <c r="F146" s="323" t="s">
        <v>139</v>
      </c>
      <c r="G146" s="500">
        <v>0</v>
      </c>
      <c r="H146" s="500">
        <v>0</v>
      </c>
      <c r="I146" s="500">
        <v>0</v>
      </c>
      <c r="J146" s="500">
        <v>0</v>
      </c>
      <c r="K146" s="501">
        <v>0</v>
      </c>
    </row>
    <row r="147" spans="1:11" ht="12.75" x14ac:dyDescent="0.2">
      <c r="A147" s="508">
        <v>2</v>
      </c>
      <c r="B147" s="503">
        <v>2</v>
      </c>
      <c r="C147" s="503">
        <v>5</v>
      </c>
      <c r="D147" s="503">
        <v>8</v>
      </c>
      <c r="E147" s="503" t="s">
        <v>305</v>
      </c>
      <c r="F147" s="318" t="s">
        <v>139</v>
      </c>
      <c r="G147" s="505"/>
      <c r="H147" s="505"/>
      <c r="I147" s="505"/>
      <c r="J147" s="505">
        <v>0</v>
      </c>
      <c r="K147" s="506">
        <v>0</v>
      </c>
    </row>
    <row r="148" spans="1:11" ht="12.75" x14ac:dyDescent="0.2">
      <c r="A148" s="494">
        <v>2</v>
      </c>
      <c r="B148" s="495">
        <v>2</v>
      </c>
      <c r="C148" s="495">
        <v>6</v>
      </c>
      <c r="D148" s="495"/>
      <c r="E148" s="495"/>
      <c r="F148" s="340" t="s">
        <v>140</v>
      </c>
      <c r="G148" s="496">
        <v>0</v>
      </c>
      <c r="H148" s="496">
        <v>220000</v>
      </c>
      <c r="I148" s="496">
        <v>0</v>
      </c>
      <c r="J148" s="496">
        <v>220000</v>
      </c>
      <c r="K148" s="497">
        <v>3.021471381822733E-2</v>
      </c>
    </row>
    <row r="149" spans="1:11" ht="12.75" x14ac:dyDescent="0.2">
      <c r="A149" s="498">
        <v>2</v>
      </c>
      <c r="B149" s="499">
        <v>2</v>
      </c>
      <c r="C149" s="499">
        <v>6</v>
      </c>
      <c r="D149" s="499">
        <v>1</v>
      </c>
      <c r="E149" s="499"/>
      <c r="F149" s="507" t="s">
        <v>367</v>
      </c>
      <c r="G149" s="500">
        <v>0</v>
      </c>
      <c r="H149" s="500">
        <v>0</v>
      </c>
      <c r="I149" s="500">
        <v>0</v>
      </c>
      <c r="J149" s="500">
        <v>0</v>
      </c>
      <c r="K149" s="501">
        <v>0</v>
      </c>
    </row>
    <row r="150" spans="1:11" ht="12.75" x14ac:dyDescent="0.2">
      <c r="A150" s="508">
        <v>2</v>
      </c>
      <c r="B150" s="503">
        <v>2</v>
      </c>
      <c r="C150" s="503">
        <v>6</v>
      </c>
      <c r="D150" s="503">
        <v>1</v>
      </c>
      <c r="E150" s="503" t="s">
        <v>305</v>
      </c>
      <c r="F150" s="318" t="s">
        <v>367</v>
      </c>
      <c r="G150" s="505"/>
      <c r="H150" s="505"/>
      <c r="I150" s="505"/>
      <c r="J150" s="505">
        <v>0</v>
      </c>
      <c r="K150" s="506">
        <v>0</v>
      </c>
    </row>
    <row r="151" spans="1:11" ht="12.75" x14ac:dyDescent="0.2">
      <c r="A151" s="498">
        <v>2</v>
      </c>
      <c r="B151" s="499">
        <v>2</v>
      </c>
      <c r="C151" s="499">
        <v>6</v>
      </c>
      <c r="D151" s="499">
        <v>2</v>
      </c>
      <c r="E151" s="499"/>
      <c r="F151" s="507" t="s">
        <v>141</v>
      </c>
      <c r="G151" s="500">
        <v>0</v>
      </c>
      <c r="H151" s="500">
        <v>220000</v>
      </c>
      <c r="I151" s="500">
        <v>0</v>
      </c>
      <c r="J151" s="500">
        <v>220000</v>
      </c>
      <c r="K151" s="501">
        <v>3.021471381822733E-2</v>
      </c>
    </row>
    <row r="152" spans="1:11" ht="12.75" x14ac:dyDescent="0.2">
      <c r="A152" s="508">
        <v>2</v>
      </c>
      <c r="B152" s="503">
        <v>2</v>
      </c>
      <c r="C152" s="503">
        <v>6</v>
      </c>
      <c r="D152" s="503">
        <v>2</v>
      </c>
      <c r="E152" s="503" t="s">
        <v>305</v>
      </c>
      <c r="F152" s="318" t="s">
        <v>141</v>
      </c>
      <c r="G152" s="505"/>
      <c r="H152" s="505">
        <v>220000</v>
      </c>
      <c r="I152" s="505"/>
      <c r="J152" s="505">
        <v>220000</v>
      </c>
      <c r="K152" s="506">
        <v>3.021471381822733E-2</v>
      </c>
    </row>
    <row r="153" spans="1:11" ht="12.75" x14ac:dyDescent="0.2">
      <c r="A153" s="498">
        <v>2</v>
      </c>
      <c r="B153" s="499">
        <v>2</v>
      </c>
      <c r="C153" s="499">
        <v>6</v>
      </c>
      <c r="D153" s="499">
        <v>3</v>
      </c>
      <c r="E153" s="499"/>
      <c r="F153" s="507" t="s">
        <v>142</v>
      </c>
      <c r="G153" s="500">
        <v>0</v>
      </c>
      <c r="H153" s="500">
        <v>0</v>
      </c>
      <c r="I153" s="500">
        <v>0</v>
      </c>
      <c r="J153" s="500">
        <v>0</v>
      </c>
      <c r="K153" s="501">
        <v>0</v>
      </c>
    </row>
    <row r="154" spans="1:11" ht="12.75" x14ac:dyDescent="0.2">
      <c r="A154" s="508">
        <v>2</v>
      </c>
      <c r="B154" s="503">
        <v>2</v>
      </c>
      <c r="C154" s="503">
        <v>6</v>
      </c>
      <c r="D154" s="503">
        <v>3</v>
      </c>
      <c r="E154" s="503" t="s">
        <v>305</v>
      </c>
      <c r="F154" s="318" t="s">
        <v>142</v>
      </c>
      <c r="G154" s="505"/>
      <c r="H154" s="505"/>
      <c r="I154" s="505"/>
      <c r="J154" s="505">
        <v>0</v>
      </c>
      <c r="K154" s="506">
        <v>0</v>
      </c>
    </row>
    <row r="155" spans="1:11" ht="12.75" x14ac:dyDescent="0.2">
      <c r="A155" s="498">
        <v>2</v>
      </c>
      <c r="B155" s="499">
        <v>2</v>
      </c>
      <c r="C155" s="499">
        <v>6</v>
      </c>
      <c r="D155" s="499">
        <v>4</v>
      </c>
      <c r="E155" s="499"/>
      <c r="F155" s="507" t="s">
        <v>143</v>
      </c>
      <c r="G155" s="500">
        <v>0</v>
      </c>
      <c r="H155" s="500">
        <v>0</v>
      </c>
      <c r="I155" s="500">
        <v>0</v>
      </c>
      <c r="J155" s="500">
        <v>0</v>
      </c>
      <c r="K155" s="501">
        <v>0</v>
      </c>
    </row>
    <row r="156" spans="1:11" ht="12.75" x14ac:dyDescent="0.2">
      <c r="A156" s="508">
        <v>2</v>
      </c>
      <c r="B156" s="503">
        <v>2</v>
      </c>
      <c r="C156" s="503">
        <v>6</v>
      </c>
      <c r="D156" s="503">
        <v>4</v>
      </c>
      <c r="E156" s="503" t="s">
        <v>305</v>
      </c>
      <c r="F156" s="318" t="s">
        <v>143</v>
      </c>
      <c r="G156" s="505"/>
      <c r="H156" s="505"/>
      <c r="I156" s="505"/>
      <c r="J156" s="505">
        <v>0</v>
      </c>
      <c r="K156" s="506">
        <v>0</v>
      </c>
    </row>
    <row r="157" spans="1:11" ht="12.75" x14ac:dyDescent="0.2">
      <c r="A157" s="514">
        <v>2</v>
      </c>
      <c r="B157" s="499">
        <v>2</v>
      </c>
      <c r="C157" s="499">
        <v>6</v>
      </c>
      <c r="D157" s="499">
        <v>5</v>
      </c>
      <c r="E157" s="499"/>
      <c r="F157" s="323" t="s">
        <v>310</v>
      </c>
      <c r="G157" s="515">
        <v>0</v>
      </c>
      <c r="H157" s="515">
        <v>0</v>
      </c>
      <c r="I157" s="515">
        <v>0</v>
      </c>
      <c r="J157" s="515">
        <v>0</v>
      </c>
      <c r="K157" s="516">
        <v>0</v>
      </c>
    </row>
    <row r="158" spans="1:11" ht="12.75" x14ac:dyDescent="0.2">
      <c r="A158" s="508">
        <v>2</v>
      </c>
      <c r="B158" s="503">
        <v>2</v>
      </c>
      <c r="C158" s="503">
        <v>6</v>
      </c>
      <c r="D158" s="503">
        <v>5</v>
      </c>
      <c r="E158" s="503" t="s">
        <v>305</v>
      </c>
      <c r="F158" s="318" t="s">
        <v>310</v>
      </c>
      <c r="G158" s="505"/>
      <c r="H158" s="505"/>
      <c r="I158" s="505"/>
      <c r="J158" s="505">
        <v>0</v>
      </c>
      <c r="K158" s="506">
        <v>0</v>
      </c>
    </row>
    <row r="159" spans="1:11" ht="12.75" x14ac:dyDescent="0.2">
      <c r="A159" s="514">
        <v>2</v>
      </c>
      <c r="B159" s="499">
        <v>2</v>
      </c>
      <c r="C159" s="499">
        <v>6</v>
      </c>
      <c r="D159" s="499">
        <v>6</v>
      </c>
      <c r="E159" s="499"/>
      <c r="F159" s="323" t="s">
        <v>368</v>
      </c>
      <c r="G159" s="515">
        <v>0</v>
      </c>
      <c r="H159" s="515">
        <v>0</v>
      </c>
      <c r="I159" s="515">
        <v>0</v>
      </c>
      <c r="J159" s="515">
        <v>0</v>
      </c>
      <c r="K159" s="516">
        <v>0</v>
      </c>
    </row>
    <row r="160" spans="1:11" ht="12.75" x14ac:dyDescent="0.2">
      <c r="A160" s="508">
        <v>2</v>
      </c>
      <c r="B160" s="503">
        <v>2</v>
      </c>
      <c r="C160" s="503">
        <v>6</v>
      </c>
      <c r="D160" s="503">
        <v>6</v>
      </c>
      <c r="E160" s="503" t="s">
        <v>305</v>
      </c>
      <c r="F160" s="318" t="s">
        <v>368</v>
      </c>
      <c r="G160" s="505"/>
      <c r="H160" s="505"/>
      <c r="I160" s="505"/>
      <c r="J160" s="505">
        <v>0</v>
      </c>
      <c r="K160" s="506">
        <v>0</v>
      </c>
    </row>
    <row r="161" spans="1:11" ht="12.75" x14ac:dyDescent="0.2">
      <c r="A161" s="514">
        <v>2</v>
      </c>
      <c r="B161" s="499">
        <v>2</v>
      </c>
      <c r="C161" s="499">
        <v>6</v>
      </c>
      <c r="D161" s="499">
        <v>7</v>
      </c>
      <c r="E161" s="499"/>
      <c r="F161" s="323" t="s">
        <v>369</v>
      </c>
      <c r="G161" s="515">
        <v>0</v>
      </c>
      <c r="H161" s="515">
        <v>0</v>
      </c>
      <c r="I161" s="515">
        <v>0</v>
      </c>
      <c r="J161" s="515">
        <v>0</v>
      </c>
      <c r="K161" s="516">
        <v>0</v>
      </c>
    </row>
    <row r="162" spans="1:11" ht="12.75" x14ac:dyDescent="0.2">
      <c r="A162" s="508">
        <v>2</v>
      </c>
      <c r="B162" s="503">
        <v>2</v>
      </c>
      <c r="C162" s="503">
        <v>6</v>
      </c>
      <c r="D162" s="503">
        <v>7</v>
      </c>
      <c r="E162" s="503" t="s">
        <v>305</v>
      </c>
      <c r="F162" s="318" t="s">
        <v>369</v>
      </c>
      <c r="G162" s="505"/>
      <c r="H162" s="505"/>
      <c r="I162" s="505"/>
      <c r="J162" s="505">
        <v>0</v>
      </c>
      <c r="K162" s="506">
        <v>0</v>
      </c>
    </row>
    <row r="163" spans="1:11" ht="12.75" x14ac:dyDescent="0.2">
      <c r="A163" s="514">
        <v>2</v>
      </c>
      <c r="B163" s="499">
        <v>2</v>
      </c>
      <c r="C163" s="499">
        <v>6</v>
      </c>
      <c r="D163" s="499">
        <v>8</v>
      </c>
      <c r="E163" s="499"/>
      <c r="F163" s="323" t="s">
        <v>370</v>
      </c>
      <c r="G163" s="515">
        <v>0</v>
      </c>
      <c r="H163" s="515">
        <v>0</v>
      </c>
      <c r="I163" s="515">
        <v>0</v>
      </c>
      <c r="J163" s="515">
        <v>0</v>
      </c>
      <c r="K163" s="516">
        <v>0</v>
      </c>
    </row>
    <row r="164" spans="1:11" ht="12.75" x14ac:dyDescent="0.2">
      <c r="A164" s="508">
        <v>2</v>
      </c>
      <c r="B164" s="503">
        <v>2</v>
      </c>
      <c r="C164" s="503">
        <v>6</v>
      </c>
      <c r="D164" s="503">
        <v>8</v>
      </c>
      <c r="E164" s="503" t="s">
        <v>305</v>
      </c>
      <c r="F164" s="318" t="s">
        <v>370</v>
      </c>
      <c r="G164" s="505"/>
      <c r="H164" s="505"/>
      <c r="I164" s="505"/>
      <c r="J164" s="505">
        <v>0</v>
      </c>
      <c r="K164" s="506">
        <v>0</v>
      </c>
    </row>
    <row r="165" spans="1:11" ht="12.75" x14ac:dyDescent="0.2">
      <c r="A165" s="514">
        <v>2</v>
      </c>
      <c r="B165" s="499">
        <v>2</v>
      </c>
      <c r="C165" s="499">
        <v>6</v>
      </c>
      <c r="D165" s="499">
        <v>9</v>
      </c>
      <c r="E165" s="499"/>
      <c r="F165" s="323" t="s">
        <v>311</v>
      </c>
      <c r="G165" s="515">
        <v>0</v>
      </c>
      <c r="H165" s="515">
        <v>0</v>
      </c>
      <c r="I165" s="515">
        <v>0</v>
      </c>
      <c r="J165" s="515">
        <v>0</v>
      </c>
      <c r="K165" s="516">
        <v>0</v>
      </c>
    </row>
    <row r="166" spans="1:11" ht="12.75" x14ac:dyDescent="0.2">
      <c r="A166" s="508">
        <v>2</v>
      </c>
      <c r="B166" s="503">
        <v>2</v>
      </c>
      <c r="C166" s="503">
        <v>6</v>
      </c>
      <c r="D166" s="503">
        <v>9</v>
      </c>
      <c r="E166" s="503" t="s">
        <v>305</v>
      </c>
      <c r="F166" s="318" t="s">
        <v>311</v>
      </c>
      <c r="G166" s="505"/>
      <c r="H166" s="505"/>
      <c r="I166" s="505"/>
      <c r="J166" s="505">
        <v>0</v>
      </c>
      <c r="K166" s="506">
        <v>0</v>
      </c>
    </row>
    <row r="167" spans="1:11" ht="12.75" x14ac:dyDescent="0.2">
      <c r="A167" s="494">
        <v>2</v>
      </c>
      <c r="B167" s="495">
        <v>2</v>
      </c>
      <c r="C167" s="495">
        <v>7</v>
      </c>
      <c r="D167" s="495"/>
      <c r="E167" s="495"/>
      <c r="F167" s="340" t="s">
        <v>144</v>
      </c>
      <c r="G167" s="496">
        <v>0</v>
      </c>
      <c r="H167" s="496">
        <v>6978000</v>
      </c>
      <c r="I167" s="496">
        <v>0</v>
      </c>
      <c r="J167" s="496">
        <v>6978000</v>
      </c>
      <c r="K167" s="497">
        <v>0.64838029061750546</v>
      </c>
    </row>
    <row r="168" spans="1:11" ht="12.75" x14ac:dyDescent="0.2">
      <c r="A168" s="514">
        <v>2</v>
      </c>
      <c r="B168" s="499">
        <v>2</v>
      </c>
      <c r="C168" s="499">
        <v>7</v>
      </c>
      <c r="D168" s="499">
        <v>1</v>
      </c>
      <c r="E168" s="499"/>
      <c r="F168" s="323" t="s">
        <v>371</v>
      </c>
      <c r="G168" s="500">
        <v>0</v>
      </c>
      <c r="H168" s="500">
        <v>4109000</v>
      </c>
      <c r="I168" s="500">
        <v>0</v>
      </c>
      <c r="J168" s="500">
        <v>4109000</v>
      </c>
      <c r="K168" s="501">
        <v>0.56432845035952761</v>
      </c>
    </row>
    <row r="169" spans="1:11" ht="12.75" x14ac:dyDescent="0.2">
      <c r="A169" s="502">
        <v>2</v>
      </c>
      <c r="B169" s="503">
        <v>2</v>
      </c>
      <c r="C169" s="503">
        <v>7</v>
      </c>
      <c r="D169" s="503">
        <v>1</v>
      </c>
      <c r="E169" s="503" t="s">
        <v>305</v>
      </c>
      <c r="F169" s="324" t="s">
        <v>145</v>
      </c>
      <c r="G169" s="505"/>
      <c r="H169" s="505">
        <v>2915000</v>
      </c>
      <c r="I169" s="505"/>
      <c r="J169" s="505">
        <v>2915000</v>
      </c>
      <c r="K169" s="506">
        <v>0.40034495809151205</v>
      </c>
    </row>
    <row r="170" spans="1:11" ht="12.75" x14ac:dyDescent="0.2">
      <c r="A170" s="502">
        <v>2</v>
      </c>
      <c r="B170" s="503">
        <v>2</v>
      </c>
      <c r="C170" s="503">
        <v>7</v>
      </c>
      <c r="D170" s="503">
        <v>1</v>
      </c>
      <c r="E170" s="503" t="s">
        <v>306</v>
      </c>
      <c r="F170" s="324" t="s">
        <v>146</v>
      </c>
      <c r="G170" s="505"/>
      <c r="H170" s="505"/>
      <c r="I170" s="505"/>
      <c r="J170" s="505">
        <v>0</v>
      </c>
      <c r="K170" s="506">
        <v>0</v>
      </c>
    </row>
    <row r="171" spans="1:11" ht="12.75" x14ac:dyDescent="0.2">
      <c r="A171" s="502">
        <v>2</v>
      </c>
      <c r="B171" s="503">
        <v>2</v>
      </c>
      <c r="C171" s="503">
        <v>7</v>
      </c>
      <c r="D171" s="503">
        <v>1</v>
      </c>
      <c r="E171" s="503" t="s">
        <v>307</v>
      </c>
      <c r="F171" s="324" t="s">
        <v>147</v>
      </c>
      <c r="G171" s="505"/>
      <c r="H171" s="505"/>
      <c r="I171" s="505"/>
      <c r="J171" s="505">
        <v>0</v>
      </c>
      <c r="K171" s="506">
        <v>0</v>
      </c>
    </row>
    <row r="172" spans="1:11" ht="12.75" x14ac:dyDescent="0.2">
      <c r="A172" s="502">
        <v>2</v>
      </c>
      <c r="B172" s="503">
        <v>2</v>
      </c>
      <c r="C172" s="503">
        <v>7</v>
      </c>
      <c r="D172" s="503">
        <v>1</v>
      </c>
      <c r="E172" s="503" t="s">
        <v>308</v>
      </c>
      <c r="F172" s="324" t="s">
        <v>148</v>
      </c>
      <c r="G172" s="505"/>
      <c r="H172" s="505">
        <v>1194000</v>
      </c>
      <c r="I172" s="505"/>
      <c r="J172" s="505">
        <v>1194000</v>
      </c>
      <c r="K172" s="506">
        <v>0.16398349226801559</v>
      </c>
    </row>
    <row r="173" spans="1:11" ht="12.75" x14ac:dyDescent="0.2">
      <c r="A173" s="502">
        <v>2</v>
      </c>
      <c r="B173" s="503">
        <v>2</v>
      </c>
      <c r="C173" s="503">
        <v>7</v>
      </c>
      <c r="D173" s="503">
        <v>1</v>
      </c>
      <c r="E173" s="503" t="s">
        <v>312</v>
      </c>
      <c r="F173" s="324" t="s">
        <v>149</v>
      </c>
      <c r="G173" s="505"/>
      <c r="H173" s="505"/>
      <c r="I173" s="505"/>
      <c r="J173" s="505">
        <v>0</v>
      </c>
      <c r="K173" s="506">
        <v>0</v>
      </c>
    </row>
    <row r="174" spans="1:11" ht="12.75" x14ac:dyDescent="0.2">
      <c r="A174" s="502">
        <v>2</v>
      </c>
      <c r="B174" s="503">
        <v>2</v>
      </c>
      <c r="C174" s="503">
        <v>7</v>
      </c>
      <c r="D174" s="503">
        <v>1</v>
      </c>
      <c r="E174" s="503" t="s">
        <v>350</v>
      </c>
      <c r="F174" s="324" t="s">
        <v>150</v>
      </c>
      <c r="G174" s="505"/>
      <c r="H174" s="505"/>
      <c r="I174" s="505"/>
      <c r="J174" s="505">
        <v>0</v>
      </c>
      <c r="K174" s="506">
        <v>0</v>
      </c>
    </row>
    <row r="175" spans="1:11" ht="12.75" x14ac:dyDescent="0.2">
      <c r="A175" s="502">
        <v>2</v>
      </c>
      <c r="B175" s="503">
        <v>2</v>
      </c>
      <c r="C175" s="503">
        <v>7</v>
      </c>
      <c r="D175" s="503">
        <v>1</v>
      </c>
      <c r="E175" s="503" t="s">
        <v>352</v>
      </c>
      <c r="F175" s="324" t="s">
        <v>151</v>
      </c>
      <c r="G175" s="505"/>
      <c r="H175" s="505"/>
      <c r="I175" s="505"/>
      <c r="J175" s="505">
        <v>0</v>
      </c>
      <c r="K175" s="506">
        <v>0</v>
      </c>
    </row>
    <row r="176" spans="1:11" ht="12.75" x14ac:dyDescent="0.2">
      <c r="A176" s="498">
        <v>2</v>
      </c>
      <c r="B176" s="499">
        <v>2</v>
      </c>
      <c r="C176" s="499">
        <v>7</v>
      </c>
      <c r="D176" s="499">
        <v>2</v>
      </c>
      <c r="E176" s="499"/>
      <c r="F176" s="507" t="s">
        <v>372</v>
      </c>
      <c r="G176" s="500">
        <v>0</v>
      </c>
      <c r="H176" s="500">
        <v>2869000</v>
      </c>
      <c r="I176" s="500">
        <v>0</v>
      </c>
      <c r="J176" s="500">
        <v>2869000</v>
      </c>
      <c r="K176" s="501">
        <v>8.405184025797785E-2</v>
      </c>
    </row>
    <row r="177" spans="1:11" ht="12.75" x14ac:dyDescent="0.2">
      <c r="A177" s="502">
        <v>2</v>
      </c>
      <c r="B177" s="503">
        <v>2</v>
      </c>
      <c r="C177" s="503">
        <v>7</v>
      </c>
      <c r="D177" s="503">
        <v>2</v>
      </c>
      <c r="E177" s="503" t="s">
        <v>305</v>
      </c>
      <c r="F177" s="324" t="s">
        <v>373</v>
      </c>
      <c r="G177" s="505"/>
      <c r="H177" s="505"/>
      <c r="I177" s="505"/>
      <c r="J177" s="505">
        <v>0</v>
      </c>
      <c r="K177" s="506">
        <v>0</v>
      </c>
    </row>
    <row r="178" spans="1:11" ht="12.75" x14ac:dyDescent="0.2">
      <c r="A178" s="502">
        <v>2</v>
      </c>
      <c r="B178" s="503">
        <v>2</v>
      </c>
      <c r="C178" s="503">
        <v>7</v>
      </c>
      <c r="D178" s="503">
        <v>2</v>
      </c>
      <c r="E178" s="503" t="s">
        <v>306</v>
      </c>
      <c r="F178" s="324" t="s">
        <v>152</v>
      </c>
      <c r="G178" s="505"/>
      <c r="H178" s="505">
        <v>220000</v>
      </c>
      <c r="I178" s="505"/>
      <c r="J178" s="505">
        <v>220000</v>
      </c>
      <c r="K178" s="506">
        <v>3.021471381822733E-2</v>
      </c>
    </row>
    <row r="179" spans="1:11" ht="12.75" x14ac:dyDescent="0.2">
      <c r="A179" s="502">
        <v>2</v>
      </c>
      <c r="B179" s="503">
        <v>2</v>
      </c>
      <c r="C179" s="503">
        <v>7</v>
      </c>
      <c r="D179" s="503">
        <v>2</v>
      </c>
      <c r="E179" s="503" t="s">
        <v>307</v>
      </c>
      <c r="F179" s="324" t="s">
        <v>374</v>
      </c>
      <c r="G179" s="505"/>
      <c r="H179" s="505"/>
      <c r="I179" s="505"/>
      <c r="J179" s="505">
        <v>0</v>
      </c>
      <c r="K179" s="506">
        <v>0</v>
      </c>
    </row>
    <row r="180" spans="1:11" ht="12.75" x14ac:dyDescent="0.2">
      <c r="A180" s="502">
        <v>2</v>
      </c>
      <c r="B180" s="503">
        <v>2</v>
      </c>
      <c r="C180" s="503">
        <v>7</v>
      </c>
      <c r="D180" s="503">
        <v>2</v>
      </c>
      <c r="E180" s="503" t="s">
        <v>308</v>
      </c>
      <c r="F180" s="324" t="s">
        <v>153</v>
      </c>
      <c r="G180" s="505"/>
      <c r="H180" s="505">
        <v>2257000</v>
      </c>
      <c r="I180" s="505"/>
      <c r="J180" s="505">
        <v>0</v>
      </c>
      <c r="K180" s="506">
        <v>0</v>
      </c>
    </row>
    <row r="181" spans="1:11" ht="12.75" x14ac:dyDescent="0.2">
      <c r="A181" s="517">
        <v>2</v>
      </c>
      <c r="B181" s="518">
        <v>2</v>
      </c>
      <c r="C181" s="518">
        <v>7</v>
      </c>
      <c r="D181" s="518">
        <v>2</v>
      </c>
      <c r="E181" s="518" t="s">
        <v>312</v>
      </c>
      <c r="F181" s="383" t="s">
        <v>313</v>
      </c>
      <c r="G181" s="519"/>
      <c r="H181" s="519"/>
      <c r="I181" s="519"/>
      <c r="J181" s="519">
        <v>0</v>
      </c>
      <c r="K181" s="520">
        <v>0</v>
      </c>
    </row>
    <row r="182" spans="1:11" ht="12.75" x14ac:dyDescent="0.2">
      <c r="A182" s="502">
        <v>2</v>
      </c>
      <c r="B182" s="503">
        <v>2</v>
      </c>
      <c r="C182" s="503">
        <v>7</v>
      </c>
      <c r="D182" s="503">
        <v>2</v>
      </c>
      <c r="E182" s="503" t="s">
        <v>350</v>
      </c>
      <c r="F182" s="521" t="s">
        <v>154</v>
      </c>
      <c r="G182" s="505"/>
      <c r="H182" s="505">
        <v>392000</v>
      </c>
      <c r="I182" s="505"/>
      <c r="J182" s="505">
        <v>392000</v>
      </c>
      <c r="K182" s="506">
        <v>5.3837126439750513E-2</v>
      </c>
    </row>
    <row r="183" spans="1:11" ht="12.75" x14ac:dyDescent="0.2">
      <c r="A183" s="502">
        <v>2</v>
      </c>
      <c r="B183" s="503">
        <v>2</v>
      </c>
      <c r="C183" s="503">
        <v>7</v>
      </c>
      <c r="D183" s="503">
        <v>2</v>
      </c>
      <c r="E183" s="503" t="s">
        <v>357</v>
      </c>
      <c r="F183" s="521" t="s">
        <v>1500</v>
      </c>
      <c r="G183" s="505"/>
      <c r="H183" s="505">
        <v>2257000</v>
      </c>
      <c r="I183" s="505"/>
      <c r="J183" s="505">
        <v>2257000</v>
      </c>
      <c r="K183" s="506">
        <v>0.30997549585335948</v>
      </c>
    </row>
    <row r="184" spans="1:11" ht="12.75" x14ac:dyDescent="0.2">
      <c r="A184" s="498">
        <v>2</v>
      </c>
      <c r="B184" s="499">
        <v>2</v>
      </c>
      <c r="C184" s="499">
        <v>7</v>
      </c>
      <c r="D184" s="499">
        <v>3</v>
      </c>
      <c r="E184" s="499"/>
      <c r="F184" s="507" t="s">
        <v>155</v>
      </c>
      <c r="G184" s="500">
        <v>0</v>
      </c>
      <c r="H184" s="500">
        <v>0</v>
      </c>
      <c r="I184" s="500">
        <v>0</v>
      </c>
      <c r="J184" s="500">
        <v>0</v>
      </c>
      <c r="K184" s="501">
        <v>0</v>
      </c>
    </row>
    <row r="185" spans="1:11" ht="12.75" x14ac:dyDescent="0.2">
      <c r="A185" s="502">
        <v>2</v>
      </c>
      <c r="B185" s="503">
        <v>2</v>
      </c>
      <c r="C185" s="503">
        <v>7</v>
      </c>
      <c r="D185" s="503">
        <v>3</v>
      </c>
      <c r="E185" s="503" t="s">
        <v>305</v>
      </c>
      <c r="F185" s="504" t="s">
        <v>155</v>
      </c>
      <c r="G185" s="505"/>
      <c r="H185" s="505"/>
      <c r="I185" s="505"/>
      <c r="J185" s="505">
        <v>0</v>
      </c>
      <c r="K185" s="506">
        <v>0</v>
      </c>
    </row>
    <row r="186" spans="1:11" ht="12.75" x14ac:dyDescent="0.2">
      <c r="A186" s="494">
        <v>2</v>
      </c>
      <c r="B186" s="495">
        <v>2</v>
      </c>
      <c r="C186" s="495">
        <v>8</v>
      </c>
      <c r="D186" s="495"/>
      <c r="E186" s="495"/>
      <c r="F186" s="340" t="s">
        <v>375</v>
      </c>
      <c r="G186" s="496">
        <v>0</v>
      </c>
      <c r="H186" s="496">
        <v>10924795</v>
      </c>
      <c r="I186" s="496">
        <v>0</v>
      </c>
      <c r="J186" s="496">
        <v>10924795</v>
      </c>
      <c r="K186" s="497">
        <v>1.500407065671822</v>
      </c>
    </row>
    <row r="187" spans="1:11" ht="12.75" x14ac:dyDescent="0.2">
      <c r="A187" s="498">
        <v>2</v>
      </c>
      <c r="B187" s="499">
        <v>2</v>
      </c>
      <c r="C187" s="499">
        <v>8</v>
      </c>
      <c r="D187" s="499">
        <v>1</v>
      </c>
      <c r="E187" s="499"/>
      <c r="F187" s="507" t="s">
        <v>156</v>
      </c>
      <c r="G187" s="500">
        <v>0</v>
      </c>
      <c r="H187" s="500">
        <v>0</v>
      </c>
      <c r="I187" s="500">
        <v>0</v>
      </c>
      <c r="J187" s="500">
        <v>0</v>
      </c>
      <c r="K187" s="501">
        <v>0</v>
      </c>
    </row>
    <row r="188" spans="1:11" ht="12.75" x14ac:dyDescent="0.2">
      <c r="A188" s="502">
        <v>2</v>
      </c>
      <c r="B188" s="503">
        <v>2</v>
      </c>
      <c r="C188" s="503">
        <v>8</v>
      </c>
      <c r="D188" s="503">
        <v>1</v>
      </c>
      <c r="E188" s="503" t="s">
        <v>305</v>
      </c>
      <c r="F188" s="504" t="s">
        <v>156</v>
      </c>
      <c r="G188" s="505"/>
      <c r="H188" s="505"/>
      <c r="I188" s="505"/>
      <c r="J188" s="505">
        <v>0</v>
      </c>
      <c r="K188" s="506">
        <v>0</v>
      </c>
    </row>
    <row r="189" spans="1:11" ht="12.75" x14ac:dyDescent="0.2">
      <c r="A189" s="498">
        <v>2</v>
      </c>
      <c r="B189" s="499">
        <v>2</v>
      </c>
      <c r="C189" s="499">
        <v>8</v>
      </c>
      <c r="D189" s="499">
        <v>2</v>
      </c>
      <c r="E189" s="499"/>
      <c r="F189" s="507" t="s">
        <v>157</v>
      </c>
      <c r="G189" s="500">
        <v>0</v>
      </c>
      <c r="H189" s="500">
        <v>608100</v>
      </c>
      <c r="I189" s="500">
        <v>0</v>
      </c>
      <c r="J189" s="500">
        <v>608100</v>
      </c>
      <c r="K189" s="501">
        <v>8.3516215785745626E-2</v>
      </c>
    </row>
    <row r="190" spans="1:11" ht="12.75" x14ac:dyDescent="0.2">
      <c r="A190" s="502">
        <v>2</v>
      </c>
      <c r="B190" s="503">
        <v>2</v>
      </c>
      <c r="C190" s="503">
        <v>8</v>
      </c>
      <c r="D190" s="503">
        <v>2</v>
      </c>
      <c r="E190" s="503" t="s">
        <v>305</v>
      </c>
      <c r="F190" s="504" t="s">
        <v>157</v>
      </c>
      <c r="G190" s="505"/>
      <c r="H190" s="505">
        <v>608100</v>
      </c>
      <c r="I190" s="505"/>
      <c r="J190" s="505">
        <v>608100</v>
      </c>
      <c r="K190" s="506">
        <v>8.3516215785745626E-2</v>
      </c>
    </row>
    <row r="191" spans="1:11" ht="12.75" x14ac:dyDescent="0.2">
      <c r="A191" s="498">
        <v>2</v>
      </c>
      <c r="B191" s="499">
        <v>2</v>
      </c>
      <c r="C191" s="499">
        <v>8</v>
      </c>
      <c r="D191" s="499">
        <v>3</v>
      </c>
      <c r="E191" s="499"/>
      <c r="F191" s="507" t="s">
        <v>158</v>
      </c>
      <c r="G191" s="500">
        <v>0</v>
      </c>
      <c r="H191" s="500">
        <v>0</v>
      </c>
      <c r="I191" s="500">
        <v>0</v>
      </c>
      <c r="J191" s="500">
        <v>0</v>
      </c>
      <c r="K191" s="501">
        <v>0</v>
      </c>
    </row>
    <row r="192" spans="1:11" ht="12.75" x14ac:dyDescent="0.2">
      <c r="A192" s="502">
        <v>2</v>
      </c>
      <c r="B192" s="503">
        <v>2</v>
      </c>
      <c r="C192" s="503">
        <v>8</v>
      </c>
      <c r="D192" s="503">
        <v>3</v>
      </c>
      <c r="E192" s="503" t="s">
        <v>305</v>
      </c>
      <c r="F192" s="521" t="s">
        <v>158</v>
      </c>
      <c r="G192" s="505"/>
      <c r="H192" s="505"/>
      <c r="I192" s="505"/>
      <c r="J192" s="505">
        <v>0</v>
      </c>
      <c r="K192" s="506">
        <v>0</v>
      </c>
    </row>
    <row r="193" spans="1:11" ht="12.75" x14ac:dyDescent="0.2">
      <c r="A193" s="498">
        <v>2</v>
      </c>
      <c r="B193" s="499">
        <v>2</v>
      </c>
      <c r="C193" s="499">
        <v>8</v>
      </c>
      <c r="D193" s="499">
        <v>4</v>
      </c>
      <c r="E193" s="499"/>
      <c r="F193" s="507" t="s">
        <v>159</v>
      </c>
      <c r="G193" s="500">
        <v>0</v>
      </c>
      <c r="H193" s="500">
        <v>360000</v>
      </c>
      <c r="I193" s="500">
        <v>0</v>
      </c>
      <c r="J193" s="500">
        <v>360000</v>
      </c>
      <c r="K193" s="501">
        <v>4.9442258975281081E-2</v>
      </c>
    </row>
    <row r="194" spans="1:11" ht="12.75" x14ac:dyDescent="0.2">
      <c r="A194" s="502">
        <v>2</v>
      </c>
      <c r="B194" s="503">
        <v>2</v>
      </c>
      <c r="C194" s="503">
        <v>8</v>
      </c>
      <c r="D194" s="503">
        <v>4</v>
      </c>
      <c r="E194" s="503" t="s">
        <v>305</v>
      </c>
      <c r="F194" s="504" t="s">
        <v>159</v>
      </c>
      <c r="G194" s="505"/>
      <c r="H194" s="505">
        <v>360000</v>
      </c>
      <c r="I194" s="505"/>
      <c r="J194" s="505">
        <v>360000</v>
      </c>
      <c r="K194" s="506">
        <v>4.9442258975281081E-2</v>
      </c>
    </row>
    <row r="195" spans="1:11" ht="12.75" x14ac:dyDescent="0.2">
      <c r="A195" s="498">
        <v>2</v>
      </c>
      <c r="B195" s="499">
        <v>2</v>
      </c>
      <c r="C195" s="499">
        <v>8</v>
      </c>
      <c r="D195" s="499">
        <v>5</v>
      </c>
      <c r="E195" s="499"/>
      <c r="F195" s="507" t="s">
        <v>160</v>
      </c>
      <c r="G195" s="500">
        <v>0</v>
      </c>
      <c r="H195" s="500">
        <v>1600000</v>
      </c>
      <c r="I195" s="500">
        <v>0</v>
      </c>
      <c r="J195" s="500">
        <v>1600000</v>
      </c>
      <c r="K195" s="501">
        <v>0.21974337322347146</v>
      </c>
    </row>
    <row r="196" spans="1:11" ht="12.75" x14ac:dyDescent="0.2">
      <c r="A196" s="502">
        <v>2</v>
      </c>
      <c r="B196" s="503">
        <v>2</v>
      </c>
      <c r="C196" s="503">
        <v>8</v>
      </c>
      <c r="D196" s="503">
        <v>5</v>
      </c>
      <c r="E196" s="503" t="s">
        <v>305</v>
      </c>
      <c r="F196" s="504" t="s">
        <v>161</v>
      </c>
      <c r="G196" s="505"/>
      <c r="H196" s="505">
        <v>1600000</v>
      </c>
      <c r="I196" s="505"/>
      <c r="J196" s="505">
        <v>1600000</v>
      </c>
      <c r="K196" s="506">
        <v>0.21974337322347146</v>
      </c>
    </row>
    <row r="197" spans="1:11" ht="12.75" x14ac:dyDescent="0.2">
      <c r="A197" s="502">
        <v>2</v>
      </c>
      <c r="B197" s="503">
        <v>2</v>
      </c>
      <c r="C197" s="503">
        <v>8</v>
      </c>
      <c r="D197" s="503">
        <v>5</v>
      </c>
      <c r="E197" s="503" t="s">
        <v>306</v>
      </c>
      <c r="F197" s="504" t="s">
        <v>162</v>
      </c>
      <c r="G197" s="505"/>
      <c r="H197" s="505"/>
      <c r="I197" s="505"/>
      <c r="J197" s="505">
        <v>0</v>
      </c>
      <c r="K197" s="506">
        <v>0</v>
      </c>
    </row>
    <row r="198" spans="1:11" ht="12.75" x14ac:dyDescent="0.2">
      <c r="A198" s="502">
        <v>2</v>
      </c>
      <c r="B198" s="503">
        <v>2</v>
      </c>
      <c r="C198" s="503">
        <v>8</v>
      </c>
      <c r="D198" s="503">
        <v>5</v>
      </c>
      <c r="E198" s="503" t="s">
        <v>307</v>
      </c>
      <c r="F198" s="504" t="s">
        <v>314</v>
      </c>
      <c r="G198" s="505"/>
      <c r="H198" s="505"/>
      <c r="I198" s="505"/>
      <c r="J198" s="505">
        <v>0</v>
      </c>
      <c r="K198" s="506">
        <v>0</v>
      </c>
    </row>
    <row r="199" spans="1:11" ht="12.75" x14ac:dyDescent="0.2">
      <c r="A199" s="498">
        <v>2</v>
      </c>
      <c r="B199" s="499">
        <v>2</v>
      </c>
      <c r="C199" s="499">
        <v>8</v>
      </c>
      <c r="D199" s="499">
        <v>6</v>
      </c>
      <c r="E199" s="499"/>
      <c r="F199" s="507" t="s">
        <v>163</v>
      </c>
      <c r="G199" s="500">
        <v>0</v>
      </c>
      <c r="H199" s="500">
        <v>2534562</v>
      </c>
      <c r="I199" s="500">
        <v>0</v>
      </c>
      <c r="J199" s="500">
        <v>2534562</v>
      </c>
      <c r="K199" s="501">
        <v>0.34809575220251771</v>
      </c>
    </row>
    <row r="200" spans="1:11" ht="12.75" x14ac:dyDescent="0.2">
      <c r="A200" s="502">
        <v>2</v>
      </c>
      <c r="B200" s="503">
        <v>2</v>
      </c>
      <c r="C200" s="503">
        <v>8</v>
      </c>
      <c r="D200" s="503">
        <v>6</v>
      </c>
      <c r="E200" s="503" t="s">
        <v>305</v>
      </c>
      <c r="F200" s="504" t="s">
        <v>376</v>
      </c>
      <c r="G200" s="505"/>
      <c r="H200" s="505">
        <v>2171392</v>
      </c>
      <c r="I200" s="505"/>
      <c r="J200" s="505">
        <v>2171392</v>
      </c>
      <c r="K200" s="506">
        <v>0.29821812666903763</v>
      </c>
    </row>
    <row r="201" spans="1:11" ht="12.75" x14ac:dyDescent="0.2">
      <c r="A201" s="502">
        <v>2</v>
      </c>
      <c r="B201" s="503">
        <v>2</v>
      </c>
      <c r="C201" s="503">
        <v>8</v>
      </c>
      <c r="D201" s="503">
        <v>6</v>
      </c>
      <c r="E201" s="503" t="s">
        <v>306</v>
      </c>
      <c r="F201" s="504" t="s">
        <v>164</v>
      </c>
      <c r="G201" s="505"/>
      <c r="H201" s="505">
        <v>200000</v>
      </c>
      <c r="I201" s="505"/>
      <c r="J201" s="505">
        <v>200000</v>
      </c>
      <c r="K201" s="506">
        <v>2.7467921652933932E-2</v>
      </c>
    </row>
    <row r="202" spans="1:11" ht="12.75" x14ac:dyDescent="0.2">
      <c r="A202" s="502">
        <v>2</v>
      </c>
      <c r="B202" s="503">
        <v>2</v>
      </c>
      <c r="C202" s="503">
        <v>8</v>
      </c>
      <c r="D202" s="503">
        <v>6</v>
      </c>
      <c r="E202" s="503" t="s">
        <v>307</v>
      </c>
      <c r="F202" s="504" t="s">
        <v>165</v>
      </c>
      <c r="G202" s="505"/>
      <c r="H202" s="505"/>
      <c r="I202" s="505"/>
      <c r="J202" s="505">
        <v>0</v>
      </c>
      <c r="K202" s="506">
        <v>0</v>
      </c>
    </row>
    <row r="203" spans="1:11" ht="12.75" x14ac:dyDescent="0.2">
      <c r="A203" s="502">
        <v>2</v>
      </c>
      <c r="B203" s="503">
        <v>2</v>
      </c>
      <c r="C203" s="503">
        <v>8</v>
      </c>
      <c r="D203" s="503">
        <v>6</v>
      </c>
      <c r="E203" s="503" t="s">
        <v>308</v>
      </c>
      <c r="F203" s="504" t="s">
        <v>166</v>
      </c>
      <c r="G203" s="505"/>
      <c r="H203" s="505">
        <v>163170</v>
      </c>
      <c r="I203" s="505"/>
      <c r="J203" s="505">
        <v>163170</v>
      </c>
      <c r="K203" s="506">
        <v>2.2409703880546149E-2</v>
      </c>
    </row>
    <row r="204" spans="1:11" ht="12.75" x14ac:dyDescent="0.2">
      <c r="A204" s="498">
        <v>2</v>
      </c>
      <c r="B204" s="499">
        <v>2</v>
      </c>
      <c r="C204" s="499">
        <v>8</v>
      </c>
      <c r="D204" s="499">
        <v>7</v>
      </c>
      <c r="E204" s="499"/>
      <c r="F204" s="507" t="s">
        <v>167</v>
      </c>
      <c r="G204" s="500">
        <v>0</v>
      </c>
      <c r="H204" s="500">
        <v>5022133</v>
      </c>
      <c r="I204" s="500">
        <v>0</v>
      </c>
      <c r="J204" s="500">
        <v>5022133</v>
      </c>
      <c r="K204" s="501">
        <v>0.68973777887307031</v>
      </c>
    </row>
    <row r="205" spans="1:11" ht="12.75" x14ac:dyDescent="0.2">
      <c r="A205" s="502">
        <v>2</v>
      </c>
      <c r="B205" s="503">
        <v>2</v>
      </c>
      <c r="C205" s="503">
        <v>8</v>
      </c>
      <c r="D205" s="503">
        <v>7</v>
      </c>
      <c r="E205" s="503" t="s">
        <v>305</v>
      </c>
      <c r="F205" s="521" t="s">
        <v>377</v>
      </c>
      <c r="G205" s="505"/>
      <c r="H205" s="505"/>
      <c r="I205" s="505"/>
      <c r="J205" s="505">
        <v>0</v>
      </c>
      <c r="K205" s="506">
        <v>0</v>
      </c>
    </row>
    <row r="206" spans="1:11" ht="12.75" x14ac:dyDescent="0.2">
      <c r="A206" s="502">
        <v>2</v>
      </c>
      <c r="B206" s="503">
        <v>2</v>
      </c>
      <c r="C206" s="503">
        <v>8</v>
      </c>
      <c r="D206" s="503">
        <v>7</v>
      </c>
      <c r="E206" s="503" t="s">
        <v>306</v>
      </c>
      <c r="F206" s="521" t="s">
        <v>168</v>
      </c>
      <c r="G206" s="505"/>
      <c r="H206" s="505"/>
      <c r="I206" s="505"/>
      <c r="J206" s="505">
        <v>0</v>
      </c>
      <c r="K206" s="506">
        <v>0</v>
      </c>
    </row>
    <row r="207" spans="1:11" ht="12.75" x14ac:dyDescent="0.2">
      <c r="A207" s="502">
        <v>2</v>
      </c>
      <c r="B207" s="503">
        <v>2</v>
      </c>
      <c r="C207" s="503">
        <v>8</v>
      </c>
      <c r="D207" s="503">
        <v>7</v>
      </c>
      <c r="E207" s="503" t="s">
        <v>307</v>
      </c>
      <c r="F207" s="521" t="s">
        <v>169</v>
      </c>
      <c r="G207" s="505"/>
      <c r="H207" s="505"/>
      <c r="I207" s="505"/>
      <c r="J207" s="505">
        <v>0</v>
      </c>
      <c r="K207" s="506">
        <v>0</v>
      </c>
    </row>
    <row r="208" spans="1:11" ht="12.75" x14ac:dyDescent="0.2">
      <c r="A208" s="502">
        <v>2</v>
      </c>
      <c r="B208" s="503">
        <v>2</v>
      </c>
      <c r="C208" s="503">
        <v>8</v>
      </c>
      <c r="D208" s="503">
        <v>7</v>
      </c>
      <c r="E208" s="503" t="s">
        <v>308</v>
      </c>
      <c r="F208" s="521" t="s">
        <v>170</v>
      </c>
      <c r="G208" s="505"/>
      <c r="H208" s="505">
        <v>758800</v>
      </c>
      <c r="I208" s="505"/>
      <c r="J208" s="505">
        <v>758800</v>
      </c>
      <c r="K208" s="506">
        <v>0.10421329475123135</v>
      </c>
    </row>
    <row r="209" spans="1:11" ht="12.75" x14ac:dyDescent="0.2">
      <c r="A209" s="502">
        <v>2</v>
      </c>
      <c r="B209" s="503">
        <v>2</v>
      </c>
      <c r="C209" s="503">
        <v>8</v>
      </c>
      <c r="D209" s="503">
        <v>7</v>
      </c>
      <c r="E209" s="503" t="s">
        <v>312</v>
      </c>
      <c r="F209" s="521" t="s">
        <v>171</v>
      </c>
      <c r="G209" s="505"/>
      <c r="H209" s="505">
        <v>2663333</v>
      </c>
      <c r="I209" s="505"/>
      <c r="J209" s="505">
        <v>2663333</v>
      </c>
      <c r="K209" s="506">
        <v>0.36578111089836751</v>
      </c>
    </row>
    <row r="210" spans="1:11" ht="12.75" x14ac:dyDescent="0.2">
      <c r="A210" s="502">
        <v>2</v>
      </c>
      <c r="B210" s="503">
        <v>2</v>
      </c>
      <c r="C210" s="503">
        <v>8</v>
      </c>
      <c r="D210" s="503">
        <v>7</v>
      </c>
      <c r="E210" s="503" t="s">
        <v>350</v>
      </c>
      <c r="F210" s="521" t="s">
        <v>172</v>
      </c>
      <c r="G210" s="505"/>
      <c r="H210" s="505">
        <v>1600000</v>
      </c>
      <c r="I210" s="505"/>
      <c r="J210" s="505">
        <v>1600000</v>
      </c>
      <c r="K210" s="506">
        <v>0.21974337322347146</v>
      </c>
    </row>
    <row r="211" spans="1:11" ht="12.75" x14ac:dyDescent="0.2">
      <c r="A211" s="498">
        <v>2</v>
      </c>
      <c r="B211" s="499">
        <v>2</v>
      </c>
      <c r="C211" s="499">
        <v>8</v>
      </c>
      <c r="D211" s="499">
        <v>8</v>
      </c>
      <c r="E211" s="499"/>
      <c r="F211" s="507" t="s">
        <v>173</v>
      </c>
      <c r="G211" s="500">
        <v>0</v>
      </c>
      <c r="H211" s="500">
        <v>800000</v>
      </c>
      <c r="I211" s="500">
        <v>0</v>
      </c>
      <c r="J211" s="500">
        <v>800000</v>
      </c>
      <c r="K211" s="501">
        <v>0.10987168661173573</v>
      </c>
    </row>
    <row r="212" spans="1:11" ht="12.75" x14ac:dyDescent="0.2">
      <c r="A212" s="502">
        <v>2</v>
      </c>
      <c r="B212" s="503">
        <v>2</v>
      </c>
      <c r="C212" s="503">
        <v>8</v>
      </c>
      <c r="D212" s="503">
        <v>8</v>
      </c>
      <c r="E212" s="503" t="s">
        <v>305</v>
      </c>
      <c r="F212" s="521" t="s">
        <v>174</v>
      </c>
      <c r="G212" s="505"/>
      <c r="H212" s="505">
        <v>800000</v>
      </c>
      <c r="I212" s="505"/>
      <c r="J212" s="505">
        <v>800000</v>
      </c>
      <c r="K212" s="506">
        <v>0.10987168661173573</v>
      </c>
    </row>
    <row r="213" spans="1:11" ht="12.75" x14ac:dyDescent="0.2">
      <c r="A213" s="502">
        <v>2</v>
      </c>
      <c r="B213" s="503">
        <v>2</v>
      </c>
      <c r="C213" s="503">
        <v>8</v>
      </c>
      <c r="D213" s="503">
        <v>8</v>
      </c>
      <c r="E213" s="503" t="s">
        <v>306</v>
      </c>
      <c r="F213" s="521" t="s">
        <v>175</v>
      </c>
      <c r="G213" s="505"/>
      <c r="H213" s="505"/>
      <c r="I213" s="505"/>
      <c r="J213" s="505">
        <v>0</v>
      </c>
      <c r="K213" s="506">
        <v>0</v>
      </c>
    </row>
    <row r="214" spans="1:11" ht="12.75" x14ac:dyDescent="0.2">
      <c r="A214" s="502">
        <v>2</v>
      </c>
      <c r="B214" s="503">
        <v>2</v>
      </c>
      <c r="C214" s="503">
        <v>8</v>
      </c>
      <c r="D214" s="503">
        <v>8</v>
      </c>
      <c r="E214" s="503" t="s">
        <v>307</v>
      </c>
      <c r="F214" s="521" t="s">
        <v>176</v>
      </c>
      <c r="G214" s="505"/>
      <c r="H214" s="505"/>
      <c r="I214" s="505"/>
      <c r="J214" s="505">
        <v>0</v>
      </c>
      <c r="K214" s="506">
        <v>0</v>
      </c>
    </row>
    <row r="215" spans="1:11" ht="12.75" x14ac:dyDescent="0.2">
      <c r="A215" s="498">
        <v>2</v>
      </c>
      <c r="B215" s="499">
        <v>2</v>
      </c>
      <c r="C215" s="499">
        <v>8</v>
      </c>
      <c r="D215" s="499">
        <v>9</v>
      </c>
      <c r="E215" s="499"/>
      <c r="F215" s="507" t="s">
        <v>177</v>
      </c>
      <c r="G215" s="500">
        <v>0</v>
      </c>
      <c r="H215" s="500">
        <v>0</v>
      </c>
      <c r="I215" s="500">
        <v>0</v>
      </c>
      <c r="J215" s="500">
        <v>0</v>
      </c>
      <c r="K215" s="501">
        <v>0</v>
      </c>
    </row>
    <row r="216" spans="1:11" ht="12.75" x14ac:dyDescent="0.2">
      <c r="A216" s="503">
        <v>2</v>
      </c>
      <c r="B216" s="503">
        <v>2</v>
      </c>
      <c r="C216" s="503">
        <v>8</v>
      </c>
      <c r="D216" s="503">
        <v>9</v>
      </c>
      <c r="E216" s="503" t="s">
        <v>305</v>
      </c>
      <c r="F216" s="521" t="s">
        <v>315</v>
      </c>
      <c r="G216" s="505"/>
      <c r="H216" s="505"/>
      <c r="I216" s="505"/>
      <c r="J216" s="505">
        <v>0</v>
      </c>
      <c r="K216" s="506">
        <v>0</v>
      </c>
    </row>
    <row r="217" spans="1:11" ht="12.75" x14ac:dyDescent="0.2">
      <c r="A217" s="503">
        <v>2</v>
      </c>
      <c r="B217" s="503">
        <v>2</v>
      </c>
      <c r="C217" s="503">
        <v>8</v>
      </c>
      <c r="D217" s="503">
        <v>9</v>
      </c>
      <c r="E217" s="503" t="s">
        <v>306</v>
      </c>
      <c r="F217" s="521" t="s">
        <v>316</v>
      </c>
      <c r="G217" s="505"/>
      <c r="H217" s="505"/>
      <c r="I217" s="505"/>
      <c r="J217" s="505">
        <v>0</v>
      </c>
      <c r="K217" s="506">
        <v>0</v>
      </c>
    </row>
    <row r="218" spans="1:11" ht="12.75" x14ac:dyDescent="0.2">
      <c r="A218" s="503">
        <v>2</v>
      </c>
      <c r="B218" s="503">
        <v>2</v>
      </c>
      <c r="C218" s="503">
        <v>8</v>
      </c>
      <c r="D218" s="503">
        <v>9</v>
      </c>
      <c r="E218" s="503" t="s">
        <v>307</v>
      </c>
      <c r="F218" s="521" t="s">
        <v>378</v>
      </c>
      <c r="G218" s="505"/>
      <c r="H218" s="505"/>
      <c r="I218" s="505"/>
      <c r="J218" s="505">
        <v>0</v>
      </c>
      <c r="K218" s="506">
        <v>0</v>
      </c>
    </row>
    <row r="219" spans="1:11" ht="12.75" x14ac:dyDescent="0.2">
      <c r="A219" s="503">
        <v>2</v>
      </c>
      <c r="B219" s="503">
        <v>2</v>
      </c>
      <c r="C219" s="503">
        <v>8</v>
      </c>
      <c r="D219" s="503">
        <v>9</v>
      </c>
      <c r="E219" s="503" t="s">
        <v>308</v>
      </c>
      <c r="F219" s="521" t="s">
        <v>317</v>
      </c>
      <c r="G219" s="505"/>
      <c r="H219" s="505"/>
      <c r="I219" s="505"/>
      <c r="J219" s="505">
        <v>0</v>
      </c>
      <c r="K219" s="506">
        <v>0</v>
      </c>
    </row>
    <row r="220" spans="1:11" ht="12.75" x14ac:dyDescent="0.2">
      <c r="A220" s="502">
        <v>2</v>
      </c>
      <c r="B220" s="503">
        <v>2</v>
      </c>
      <c r="C220" s="503">
        <v>8</v>
      </c>
      <c r="D220" s="503">
        <v>9</v>
      </c>
      <c r="E220" s="503" t="s">
        <v>312</v>
      </c>
      <c r="F220" s="521" t="s">
        <v>178</v>
      </c>
      <c r="G220" s="505"/>
      <c r="H220" s="505"/>
      <c r="I220" s="505"/>
      <c r="J220" s="505">
        <v>0</v>
      </c>
      <c r="K220" s="506">
        <v>0</v>
      </c>
    </row>
    <row r="221" spans="1:11" ht="12.75" x14ac:dyDescent="0.2">
      <c r="A221" s="489">
        <v>2</v>
      </c>
      <c r="B221" s="490">
        <v>3</v>
      </c>
      <c r="C221" s="491"/>
      <c r="D221" s="491"/>
      <c r="E221" s="491"/>
      <c r="F221" s="344" t="s">
        <v>31</v>
      </c>
      <c r="G221" s="492">
        <v>0</v>
      </c>
      <c r="H221" s="492">
        <v>189461123</v>
      </c>
      <c r="I221" s="492">
        <v>0</v>
      </c>
      <c r="J221" s="492">
        <v>189461123</v>
      </c>
      <c r="K221" s="493">
        <v>26.020516414204394</v>
      </c>
    </row>
    <row r="222" spans="1:11" ht="12.75" x14ac:dyDescent="0.2">
      <c r="A222" s="494">
        <v>2</v>
      </c>
      <c r="B222" s="495">
        <v>3</v>
      </c>
      <c r="C222" s="495">
        <v>1</v>
      </c>
      <c r="D222" s="495"/>
      <c r="E222" s="495"/>
      <c r="F222" s="340" t="s">
        <v>32</v>
      </c>
      <c r="G222" s="496">
        <v>0</v>
      </c>
      <c r="H222" s="496">
        <v>13239205</v>
      </c>
      <c r="I222" s="496">
        <v>0</v>
      </c>
      <c r="J222" s="496">
        <v>13239205</v>
      </c>
      <c r="K222" s="497">
        <v>1.818267228435656</v>
      </c>
    </row>
    <row r="223" spans="1:11" ht="12.75" x14ac:dyDescent="0.2">
      <c r="A223" s="498">
        <v>2</v>
      </c>
      <c r="B223" s="499">
        <v>3</v>
      </c>
      <c r="C223" s="499">
        <v>1</v>
      </c>
      <c r="D223" s="499">
        <v>1</v>
      </c>
      <c r="E223" s="499"/>
      <c r="F223" s="507" t="s">
        <v>179</v>
      </c>
      <c r="G223" s="500">
        <v>0</v>
      </c>
      <c r="H223" s="500">
        <v>8367490</v>
      </c>
      <c r="I223" s="500">
        <v>0</v>
      </c>
      <c r="J223" s="500">
        <v>8367490</v>
      </c>
      <c r="K223" s="501">
        <v>1.1491877987585408</v>
      </c>
    </row>
    <row r="224" spans="1:11" ht="12.75" x14ac:dyDescent="0.2">
      <c r="A224" s="508">
        <v>2</v>
      </c>
      <c r="B224" s="503">
        <v>3</v>
      </c>
      <c r="C224" s="503">
        <v>1</v>
      </c>
      <c r="D224" s="503">
        <v>1</v>
      </c>
      <c r="E224" s="503" t="s">
        <v>305</v>
      </c>
      <c r="F224" s="504" t="s">
        <v>179</v>
      </c>
      <c r="G224" s="505"/>
      <c r="H224" s="505">
        <v>8367490</v>
      </c>
      <c r="I224" s="505"/>
      <c r="J224" s="505">
        <v>8367490</v>
      </c>
      <c r="K224" s="506">
        <v>1.1491877987585408</v>
      </c>
    </row>
    <row r="225" spans="1:11" ht="12.75" x14ac:dyDescent="0.2">
      <c r="A225" s="508">
        <v>2</v>
      </c>
      <c r="B225" s="503">
        <v>3</v>
      </c>
      <c r="C225" s="503">
        <v>1</v>
      </c>
      <c r="D225" s="503">
        <v>1</v>
      </c>
      <c r="E225" s="503" t="s">
        <v>306</v>
      </c>
      <c r="F225" s="504" t="s">
        <v>180</v>
      </c>
      <c r="G225" s="513"/>
      <c r="H225" s="513">
        <v>0</v>
      </c>
      <c r="I225" s="513"/>
      <c r="J225" s="505">
        <v>0</v>
      </c>
      <c r="K225" s="506">
        <v>0</v>
      </c>
    </row>
    <row r="226" spans="1:11" ht="12.75" x14ac:dyDescent="0.2">
      <c r="A226" s="498">
        <v>2</v>
      </c>
      <c r="B226" s="499">
        <v>3</v>
      </c>
      <c r="C226" s="499">
        <v>1</v>
      </c>
      <c r="D226" s="499">
        <v>2</v>
      </c>
      <c r="E226" s="499"/>
      <c r="F226" s="507" t="s">
        <v>182</v>
      </c>
      <c r="G226" s="515">
        <v>0</v>
      </c>
      <c r="H226" s="515">
        <v>4871715</v>
      </c>
      <c r="I226" s="515">
        <v>0</v>
      </c>
      <c r="J226" s="515">
        <v>4871715</v>
      </c>
      <c r="K226" s="516">
        <v>0.6690794296771152</v>
      </c>
    </row>
    <row r="227" spans="1:11" ht="12.75" x14ac:dyDescent="0.2">
      <c r="A227" s="508">
        <v>2</v>
      </c>
      <c r="B227" s="503">
        <v>3</v>
      </c>
      <c r="C227" s="503">
        <v>1</v>
      </c>
      <c r="D227" s="503">
        <v>2</v>
      </c>
      <c r="E227" s="503" t="s">
        <v>305</v>
      </c>
      <c r="F227" s="504" t="s">
        <v>182</v>
      </c>
      <c r="G227" s="513"/>
      <c r="H227" s="513">
        <v>4871715</v>
      </c>
      <c r="I227" s="513"/>
      <c r="J227" s="505">
        <v>4871715</v>
      </c>
      <c r="K227" s="506">
        <v>0.6690794296771152</v>
      </c>
    </row>
    <row r="228" spans="1:11" ht="12.75" x14ac:dyDescent="0.2">
      <c r="A228" s="498">
        <v>2</v>
      </c>
      <c r="B228" s="499">
        <v>3</v>
      </c>
      <c r="C228" s="499">
        <v>1</v>
      </c>
      <c r="D228" s="499">
        <v>3</v>
      </c>
      <c r="E228" s="499"/>
      <c r="F228" s="507" t="s">
        <v>181</v>
      </c>
      <c r="G228" s="500">
        <v>0</v>
      </c>
      <c r="H228" s="500">
        <v>0</v>
      </c>
      <c r="I228" s="500">
        <v>0</v>
      </c>
      <c r="J228" s="500">
        <v>0</v>
      </c>
      <c r="K228" s="501">
        <v>0</v>
      </c>
    </row>
    <row r="229" spans="1:11" ht="12.75" x14ac:dyDescent="0.2">
      <c r="A229" s="508">
        <v>2</v>
      </c>
      <c r="B229" s="503">
        <v>3</v>
      </c>
      <c r="C229" s="503">
        <v>1</v>
      </c>
      <c r="D229" s="503">
        <v>3</v>
      </c>
      <c r="E229" s="503" t="s">
        <v>305</v>
      </c>
      <c r="F229" s="504" t="s">
        <v>183</v>
      </c>
      <c r="G229" s="505"/>
      <c r="H229" s="505"/>
      <c r="I229" s="505"/>
      <c r="J229" s="505">
        <v>0</v>
      </c>
      <c r="K229" s="506">
        <v>0</v>
      </c>
    </row>
    <row r="230" spans="1:11" ht="12.75" x14ac:dyDescent="0.2">
      <c r="A230" s="508">
        <v>2</v>
      </c>
      <c r="B230" s="503">
        <v>3</v>
      </c>
      <c r="C230" s="503">
        <v>1</v>
      </c>
      <c r="D230" s="503">
        <v>3</v>
      </c>
      <c r="E230" s="503" t="s">
        <v>306</v>
      </c>
      <c r="F230" s="504" t="s">
        <v>184</v>
      </c>
      <c r="G230" s="505"/>
      <c r="H230" s="505"/>
      <c r="I230" s="505"/>
      <c r="J230" s="505">
        <v>0</v>
      </c>
      <c r="K230" s="506">
        <v>0</v>
      </c>
    </row>
    <row r="231" spans="1:11" ht="12.75" x14ac:dyDescent="0.2">
      <c r="A231" s="508">
        <v>2</v>
      </c>
      <c r="B231" s="503">
        <v>3</v>
      </c>
      <c r="C231" s="503">
        <v>1</v>
      </c>
      <c r="D231" s="503">
        <v>3</v>
      </c>
      <c r="E231" s="503" t="s">
        <v>307</v>
      </c>
      <c r="F231" s="504" t="s">
        <v>185</v>
      </c>
      <c r="G231" s="513"/>
      <c r="H231" s="513"/>
      <c r="I231" s="513"/>
      <c r="J231" s="505">
        <v>0</v>
      </c>
      <c r="K231" s="506">
        <v>0</v>
      </c>
    </row>
    <row r="232" spans="1:11" ht="12.75" x14ac:dyDescent="0.2">
      <c r="A232" s="498">
        <v>2</v>
      </c>
      <c r="B232" s="499">
        <v>3</v>
      </c>
      <c r="C232" s="499">
        <v>1</v>
      </c>
      <c r="D232" s="499">
        <v>4</v>
      </c>
      <c r="E232" s="499"/>
      <c r="F232" s="507" t="s">
        <v>186</v>
      </c>
      <c r="G232" s="515">
        <v>0</v>
      </c>
      <c r="H232" s="515">
        <v>0</v>
      </c>
      <c r="I232" s="515">
        <v>0</v>
      </c>
      <c r="J232" s="515">
        <v>0</v>
      </c>
      <c r="K232" s="516">
        <v>0</v>
      </c>
    </row>
    <row r="233" spans="1:11" ht="12.75" x14ac:dyDescent="0.2">
      <c r="A233" s="508">
        <v>2</v>
      </c>
      <c r="B233" s="503">
        <v>3</v>
      </c>
      <c r="C233" s="503">
        <v>1</v>
      </c>
      <c r="D233" s="503">
        <v>4</v>
      </c>
      <c r="E233" s="503" t="s">
        <v>305</v>
      </c>
      <c r="F233" s="504" t="s">
        <v>186</v>
      </c>
      <c r="G233" s="513"/>
      <c r="H233" s="513"/>
      <c r="I233" s="513"/>
      <c r="J233" s="505">
        <v>0</v>
      </c>
      <c r="K233" s="506">
        <v>0</v>
      </c>
    </row>
    <row r="234" spans="1:11" ht="12.75" x14ac:dyDescent="0.2">
      <c r="A234" s="494">
        <v>2</v>
      </c>
      <c r="B234" s="495">
        <v>3</v>
      </c>
      <c r="C234" s="495">
        <v>2</v>
      </c>
      <c r="D234" s="495"/>
      <c r="E234" s="495"/>
      <c r="F234" s="340" t="s">
        <v>33</v>
      </c>
      <c r="G234" s="496">
        <v>0</v>
      </c>
      <c r="H234" s="496">
        <v>5467195</v>
      </c>
      <c r="I234" s="496">
        <v>0</v>
      </c>
      <c r="J234" s="496">
        <v>5467195</v>
      </c>
      <c r="K234" s="497">
        <v>0.75086241960656075</v>
      </c>
    </row>
    <row r="235" spans="1:11" ht="12.75" x14ac:dyDescent="0.2">
      <c r="A235" s="498">
        <v>2</v>
      </c>
      <c r="B235" s="499">
        <v>3</v>
      </c>
      <c r="C235" s="499">
        <v>2</v>
      </c>
      <c r="D235" s="499">
        <v>1</v>
      </c>
      <c r="E235" s="499"/>
      <c r="F235" s="507" t="s">
        <v>187</v>
      </c>
      <c r="G235" s="515">
        <v>0</v>
      </c>
      <c r="H235" s="515">
        <v>2432468</v>
      </c>
      <c r="I235" s="515">
        <v>0</v>
      </c>
      <c r="J235" s="515">
        <v>2432468</v>
      </c>
      <c r="K235" s="516">
        <v>0.33407420223634454</v>
      </c>
    </row>
    <row r="236" spans="1:11" ht="12.75" x14ac:dyDescent="0.2">
      <c r="A236" s="508">
        <v>2</v>
      </c>
      <c r="B236" s="503">
        <v>3</v>
      </c>
      <c r="C236" s="503">
        <v>2</v>
      </c>
      <c r="D236" s="503">
        <v>1</v>
      </c>
      <c r="E236" s="503" t="s">
        <v>305</v>
      </c>
      <c r="F236" s="504" t="s">
        <v>187</v>
      </c>
      <c r="G236" s="513"/>
      <c r="H236" s="513">
        <v>2432468</v>
      </c>
      <c r="I236" s="513"/>
      <c r="J236" s="505">
        <v>2432468</v>
      </c>
      <c r="K236" s="506">
        <v>0.33407420223634454</v>
      </c>
    </row>
    <row r="237" spans="1:11" ht="12.75" x14ac:dyDescent="0.2">
      <c r="A237" s="498">
        <v>2</v>
      </c>
      <c r="B237" s="499">
        <v>3</v>
      </c>
      <c r="C237" s="499">
        <v>2</v>
      </c>
      <c r="D237" s="499">
        <v>2</v>
      </c>
      <c r="E237" s="499"/>
      <c r="F237" s="507" t="s">
        <v>188</v>
      </c>
      <c r="G237" s="515">
        <v>0</v>
      </c>
      <c r="H237" s="515">
        <v>1091540</v>
      </c>
      <c r="I237" s="515">
        <v>0</v>
      </c>
      <c r="J237" s="515">
        <v>1091540</v>
      </c>
      <c r="K237" s="516">
        <v>0.14991167600521751</v>
      </c>
    </row>
    <row r="238" spans="1:11" ht="12.75" x14ac:dyDescent="0.2">
      <c r="A238" s="508">
        <v>2</v>
      </c>
      <c r="B238" s="503">
        <v>3</v>
      </c>
      <c r="C238" s="503">
        <v>2</v>
      </c>
      <c r="D238" s="503">
        <v>2</v>
      </c>
      <c r="E238" s="503" t="s">
        <v>305</v>
      </c>
      <c r="F238" s="504" t="s">
        <v>188</v>
      </c>
      <c r="G238" s="513"/>
      <c r="H238" s="513">
        <v>1091540</v>
      </c>
      <c r="I238" s="513"/>
      <c r="J238" s="505">
        <v>1091540</v>
      </c>
      <c r="K238" s="506">
        <v>0.14991167600521751</v>
      </c>
    </row>
    <row r="239" spans="1:11" ht="12.75" x14ac:dyDescent="0.2">
      <c r="A239" s="498">
        <v>2</v>
      </c>
      <c r="B239" s="499">
        <v>3</v>
      </c>
      <c r="C239" s="499">
        <v>2</v>
      </c>
      <c r="D239" s="499">
        <v>3</v>
      </c>
      <c r="E239" s="499"/>
      <c r="F239" s="507" t="s">
        <v>189</v>
      </c>
      <c r="G239" s="515">
        <v>0</v>
      </c>
      <c r="H239" s="515">
        <v>1943187</v>
      </c>
      <c r="I239" s="515">
        <v>0</v>
      </c>
      <c r="J239" s="515">
        <v>1943187</v>
      </c>
      <c r="K239" s="516">
        <v>0.26687654136499867</v>
      </c>
    </row>
    <row r="240" spans="1:11" ht="12.75" x14ac:dyDescent="0.2">
      <c r="A240" s="508">
        <v>2</v>
      </c>
      <c r="B240" s="503">
        <v>3</v>
      </c>
      <c r="C240" s="503">
        <v>2</v>
      </c>
      <c r="D240" s="503">
        <v>3</v>
      </c>
      <c r="E240" s="503" t="s">
        <v>305</v>
      </c>
      <c r="F240" s="504" t="s">
        <v>189</v>
      </c>
      <c r="G240" s="513"/>
      <c r="H240" s="513">
        <v>1943187</v>
      </c>
      <c r="I240" s="513"/>
      <c r="J240" s="505">
        <v>1943187</v>
      </c>
      <c r="K240" s="506">
        <v>0.26687654136499867</v>
      </c>
    </row>
    <row r="241" spans="1:11" ht="12.75" x14ac:dyDescent="0.2">
      <c r="A241" s="498">
        <v>2</v>
      </c>
      <c r="B241" s="499">
        <v>3</v>
      </c>
      <c r="C241" s="499">
        <v>2</v>
      </c>
      <c r="D241" s="499">
        <v>4</v>
      </c>
      <c r="E241" s="499"/>
      <c r="F241" s="507" t="s">
        <v>34</v>
      </c>
      <c r="G241" s="515">
        <v>0</v>
      </c>
      <c r="H241" s="515">
        <v>0</v>
      </c>
      <c r="I241" s="515">
        <v>0</v>
      </c>
      <c r="J241" s="515">
        <v>0</v>
      </c>
      <c r="K241" s="516">
        <v>0</v>
      </c>
    </row>
    <row r="242" spans="1:11" ht="12.75" x14ac:dyDescent="0.2">
      <c r="A242" s="508">
        <v>2</v>
      </c>
      <c r="B242" s="503">
        <v>3</v>
      </c>
      <c r="C242" s="503">
        <v>2</v>
      </c>
      <c r="D242" s="503">
        <v>4</v>
      </c>
      <c r="E242" s="503" t="s">
        <v>305</v>
      </c>
      <c r="F242" s="504" t="s">
        <v>34</v>
      </c>
      <c r="G242" s="513"/>
      <c r="H242" s="513"/>
      <c r="I242" s="513"/>
      <c r="J242" s="505">
        <v>0</v>
      </c>
      <c r="K242" s="506">
        <v>0</v>
      </c>
    </row>
    <row r="243" spans="1:11" ht="12.75" x14ac:dyDescent="0.2">
      <c r="A243" s="494">
        <v>2</v>
      </c>
      <c r="B243" s="495">
        <v>3</v>
      </c>
      <c r="C243" s="495">
        <v>3</v>
      </c>
      <c r="D243" s="495"/>
      <c r="E243" s="495"/>
      <c r="F243" s="340" t="s">
        <v>379</v>
      </c>
      <c r="G243" s="496">
        <v>0</v>
      </c>
      <c r="H243" s="496">
        <v>22378596</v>
      </c>
      <c r="I243" s="496">
        <v>0</v>
      </c>
      <c r="J243" s="496">
        <v>22378596</v>
      </c>
      <c r="K243" s="497">
        <v>3.0734676081533041</v>
      </c>
    </row>
    <row r="244" spans="1:11" ht="12.75" x14ac:dyDescent="0.2">
      <c r="A244" s="498">
        <v>2</v>
      </c>
      <c r="B244" s="499">
        <v>3</v>
      </c>
      <c r="C244" s="499">
        <v>3</v>
      </c>
      <c r="D244" s="499">
        <v>1</v>
      </c>
      <c r="E244" s="499"/>
      <c r="F244" s="507" t="s">
        <v>190</v>
      </c>
      <c r="G244" s="500">
        <v>0</v>
      </c>
      <c r="H244" s="500">
        <v>6503744</v>
      </c>
      <c r="I244" s="500">
        <v>0</v>
      </c>
      <c r="J244" s="500">
        <v>6503744</v>
      </c>
      <c r="K244" s="501">
        <v>0.89322165321369573</v>
      </c>
    </row>
    <row r="245" spans="1:11" ht="12.75" x14ac:dyDescent="0.2">
      <c r="A245" s="508">
        <v>2</v>
      </c>
      <c r="B245" s="503">
        <v>3</v>
      </c>
      <c r="C245" s="503">
        <v>3</v>
      </c>
      <c r="D245" s="503">
        <v>1</v>
      </c>
      <c r="E245" s="503" t="s">
        <v>305</v>
      </c>
      <c r="F245" s="504" t="s">
        <v>190</v>
      </c>
      <c r="G245" s="505"/>
      <c r="H245" s="505">
        <v>6503744</v>
      </c>
      <c r="I245" s="505"/>
      <c r="J245" s="505">
        <v>6503744</v>
      </c>
      <c r="K245" s="506">
        <v>0.89322165321369573</v>
      </c>
    </row>
    <row r="246" spans="1:11" ht="12.75" x14ac:dyDescent="0.2">
      <c r="A246" s="498">
        <v>2</v>
      </c>
      <c r="B246" s="499">
        <v>3</v>
      </c>
      <c r="C246" s="499">
        <v>3</v>
      </c>
      <c r="D246" s="499">
        <v>2</v>
      </c>
      <c r="E246" s="499"/>
      <c r="F246" s="507" t="s">
        <v>191</v>
      </c>
      <c r="G246" s="515">
        <v>0</v>
      </c>
      <c r="H246" s="515">
        <v>11309790</v>
      </c>
      <c r="I246" s="515">
        <v>0</v>
      </c>
      <c r="J246" s="515">
        <v>11309790</v>
      </c>
      <c r="K246" s="516">
        <v>1.5532821281556786</v>
      </c>
    </row>
    <row r="247" spans="1:11" ht="12.75" x14ac:dyDescent="0.2">
      <c r="A247" s="508">
        <v>2</v>
      </c>
      <c r="B247" s="503">
        <v>3</v>
      </c>
      <c r="C247" s="503">
        <v>3</v>
      </c>
      <c r="D247" s="503">
        <v>2</v>
      </c>
      <c r="E247" s="503" t="s">
        <v>305</v>
      </c>
      <c r="F247" s="504" t="s">
        <v>191</v>
      </c>
      <c r="G247" s="505"/>
      <c r="H247" s="505">
        <v>11309790</v>
      </c>
      <c r="I247" s="505"/>
      <c r="J247" s="505">
        <v>11309790</v>
      </c>
      <c r="K247" s="506">
        <v>1.5532821281556786</v>
      </c>
    </row>
    <row r="248" spans="1:11" ht="12.75" x14ac:dyDescent="0.2">
      <c r="A248" s="498">
        <v>2</v>
      </c>
      <c r="B248" s="499">
        <v>3</v>
      </c>
      <c r="C248" s="499">
        <v>3</v>
      </c>
      <c r="D248" s="499">
        <v>3</v>
      </c>
      <c r="E248" s="499"/>
      <c r="F248" s="507" t="s">
        <v>192</v>
      </c>
      <c r="G248" s="515">
        <v>0</v>
      </c>
      <c r="H248" s="515">
        <v>4542562</v>
      </c>
      <c r="I248" s="515">
        <v>0</v>
      </c>
      <c r="J248" s="515">
        <v>4542562</v>
      </c>
      <c r="K248" s="516">
        <v>0.6238736855979744</v>
      </c>
    </row>
    <row r="249" spans="1:11" ht="12.75" x14ac:dyDescent="0.2">
      <c r="A249" s="508">
        <v>2</v>
      </c>
      <c r="B249" s="503">
        <v>3</v>
      </c>
      <c r="C249" s="503">
        <v>3</v>
      </c>
      <c r="D249" s="503">
        <v>3</v>
      </c>
      <c r="E249" s="503" t="s">
        <v>305</v>
      </c>
      <c r="F249" s="504" t="s">
        <v>192</v>
      </c>
      <c r="G249" s="505"/>
      <c r="H249" s="505">
        <v>4542562</v>
      </c>
      <c r="I249" s="505"/>
      <c r="J249" s="505">
        <v>4542562</v>
      </c>
      <c r="K249" s="506">
        <v>0.6238736855979744</v>
      </c>
    </row>
    <row r="250" spans="1:11" ht="12.75" x14ac:dyDescent="0.2">
      <c r="A250" s="498">
        <v>2</v>
      </c>
      <c r="B250" s="499">
        <v>3</v>
      </c>
      <c r="C250" s="499">
        <v>3</v>
      </c>
      <c r="D250" s="499">
        <v>4</v>
      </c>
      <c r="E250" s="499"/>
      <c r="F250" s="507" t="s">
        <v>193</v>
      </c>
      <c r="G250" s="515">
        <v>0</v>
      </c>
      <c r="H250" s="515">
        <v>22500</v>
      </c>
      <c r="I250" s="515">
        <v>0</v>
      </c>
      <c r="J250" s="515">
        <v>22500</v>
      </c>
      <c r="K250" s="516">
        <v>3.0901411859550676E-3</v>
      </c>
    </row>
    <row r="251" spans="1:11" ht="12.75" x14ac:dyDescent="0.2">
      <c r="A251" s="508">
        <v>2</v>
      </c>
      <c r="B251" s="503">
        <v>3</v>
      </c>
      <c r="C251" s="503">
        <v>3</v>
      </c>
      <c r="D251" s="503">
        <v>4</v>
      </c>
      <c r="E251" s="503" t="s">
        <v>305</v>
      </c>
      <c r="F251" s="504" t="s">
        <v>193</v>
      </c>
      <c r="G251" s="513"/>
      <c r="H251" s="513">
        <v>22500</v>
      </c>
      <c r="I251" s="513"/>
      <c r="J251" s="505">
        <v>22500</v>
      </c>
      <c r="K251" s="506">
        <v>3.0901411859550676E-3</v>
      </c>
    </row>
    <row r="252" spans="1:11" ht="12.75" x14ac:dyDescent="0.2">
      <c r="A252" s="498">
        <v>2</v>
      </c>
      <c r="B252" s="499">
        <v>3</v>
      </c>
      <c r="C252" s="499">
        <v>3</v>
      </c>
      <c r="D252" s="499">
        <v>5</v>
      </c>
      <c r="E252" s="499"/>
      <c r="F252" s="507" t="s">
        <v>194</v>
      </c>
      <c r="G252" s="515">
        <v>0</v>
      </c>
      <c r="H252" s="515">
        <v>0</v>
      </c>
      <c r="I252" s="515">
        <v>0</v>
      </c>
      <c r="J252" s="515">
        <v>0</v>
      </c>
      <c r="K252" s="516">
        <v>0</v>
      </c>
    </row>
    <row r="253" spans="1:11" ht="12.75" x14ac:dyDescent="0.2">
      <c r="A253" s="508">
        <v>2</v>
      </c>
      <c r="B253" s="503">
        <v>3</v>
      </c>
      <c r="C253" s="503">
        <v>3</v>
      </c>
      <c r="D253" s="503">
        <v>5</v>
      </c>
      <c r="E253" s="503" t="s">
        <v>305</v>
      </c>
      <c r="F253" s="504" t="s">
        <v>194</v>
      </c>
      <c r="G253" s="513"/>
      <c r="H253" s="513"/>
      <c r="I253" s="513"/>
      <c r="J253" s="505">
        <v>0</v>
      </c>
      <c r="K253" s="506">
        <v>0</v>
      </c>
    </row>
    <row r="254" spans="1:11" ht="12.75" x14ac:dyDescent="0.2">
      <c r="A254" s="498">
        <v>2</v>
      </c>
      <c r="B254" s="499">
        <v>3</v>
      </c>
      <c r="C254" s="499">
        <v>3</v>
      </c>
      <c r="D254" s="499">
        <v>6</v>
      </c>
      <c r="E254" s="499"/>
      <c r="F254" s="507" t="s">
        <v>195</v>
      </c>
      <c r="G254" s="515">
        <v>0</v>
      </c>
      <c r="H254" s="515">
        <v>0</v>
      </c>
      <c r="I254" s="515">
        <v>0</v>
      </c>
      <c r="J254" s="515">
        <v>0</v>
      </c>
      <c r="K254" s="516">
        <v>0</v>
      </c>
    </row>
    <row r="255" spans="1:11" ht="12.75" x14ac:dyDescent="0.2">
      <c r="A255" s="508">
        <v>2</v>
      </c>
      <c r="B255" s="503">
        <v>3</v>
      </c>
      <c r="C255" s="503">
        <v>3</v>
      </c>
      <c r="D255" s="503">
        <v>6</v>
      </c>
      <c r="E255" s="503" t="s">
        <v>305</v>
      </c>
      <c r="F255" s="504" t="s">
        <v>195</v>
      </c>
      <c r="G255" s="505"/>
      <c r="H255" s="505"/>
      <c r="I255" s="505"/>
      <c r="J255" s="505">
        <v>0</v>
      </c>
      <c r="K255" s="506">
        <v>0</v>
      </c>
    </row>
    <row r="256" spans="1:11" ht="12.75" x14ac:dyDescent="0.2">
      <c r="A256" s="494">
        <v>2</v>
      </c>
      <c r="B256" s="495">
        <v>3</v>
      </c>
      <c r="C256" s="495">
        <v>4</v>
      </c>
      <c r="D256" s="495"/>
      <c r="E256" s="495"/>
      <c r="F256" s="340" t="s">
        <v>380</v>
      </c>
      <c r="G256" s="496">
        <v>0</v>
      </c>
      <c r="H256" s="496">
        <v>56950802</v>
      </c>
      <c r="I256" s="496">
        <v>0</v>
      </c>
      <c r="J256" s="496">
        <v>56950802</v>
      </c>
      <c r="K256" s="497">
        <v>7.8216008370387673</v>
      </c>
    </row>
    <row r="257" spans="1:11" ht="12.75" x14ac:dyDescent="0.2">
      <c r="A257" s="498">
        <v>2</v>
      </c>
      <c r="B257" s="499">
        <v>3</v>
      </c>
      <c r="C257" s="499">
        <v>4</v>
      </c>
      <c r="D257" s="499">
        <v>1</v>
      </c>
      <c r="E257" s="499"/>
      <c r="F257" s="507" t="s">
        <v>196</v>
      </c>
      <c r="G257" s="515">
        <v>0</v>
      </c>
      <c r="H257" s="515">
        <v>56950802</v>
      </c>
      <c r="I257" s="515">
        <v>0</v>
      </c>
      <c r="J257" s="515">
        <v>56950802</v>
      </c>
      <c r="K257" s="516">
        <v>7.8216008370387673</v>
      </c>
    </row>
    <row r="258" spans="1:11" ht="12.75" x14ac:dyDescent="0.2">
      <c r="A258" s="508">
        <v>2</v>
      </c>
      <c r="B258" s="503">
        <v>3</v>
      </c>
      <c r="C258" s="503">
        <v>4</v>
      </c>
      <c r="D258" s="503">
        <v>1</v>
      </c>
      <c r="E258" s="503" t="s">
        <v>305</v>
      </c>
      <c r="F258" s="504" t="s">
        <v>196</v>
      </c>
      <c r="G258" s="505"/>
      <c r="H258" s="505">
        <v>56950802</v>
      </c>
      <c r="I258" s="505"/>
      <c r="J258" s="505">
        <v>56950802</v>
      </c>
      <c r="K258" s="506">
        <v>7.8216008370387673</v>
      </c>
    </row>
    <row r="259" spans="1:11" ht="12.75" x14ac:dyDescent="0.2">
      <c r="A259" s="514">
        <v>2</v>
      </c>
      <c r="B259" s="499">
        <v>3</v>
      </c>
      <c r="C259" s="499">
        <v>4</v>
      </c>
      <c r="D259" s="499">
        <v>2</v>
      </c>
      <c r="E259" s="499"/>
      <c r="F259" s="507" t="s">
        <v>197</v>
      </c>
      <c r="G259" s="515">
        <v>0</v>
      </c>
      <c r="H259" s="515">
        <v>0</v>
      </c>
      <c r="I259" s="515">
        <v>0</v>
      </c>
      <c r="J259" s="515">
        <v>0</v>
      </c>
      <c r="K259" s="516">
        <v>0</v>
      </c>
    </row>
    <row r="260" spans="1:11" ht="12.75" x14ac:dyDescent="0.2">
      <c r="A260" s="522">
        <v>2</v>
      </c>
      <c r="B260" s="523">
        <v>3</v>
      </c>
      <c r="C260" s="523">
        <v>4</v>
      </c>
      <c r="D260" s="523">
        <v>2</v>
      </c>
      <c r="E260" s="503" t="s">
        <v>305</v>
      </c>
      <c r="F260" s="504" t="s">
        <v>197</v>
      </c>
      <c r="G260" s="513"/>
      <c r="H260" s="513"/>
      <c r="I260" s="513"/>
      <c r="J260" s="505">
        <v>0</v>
      </c>
      <c r="K260" s="506">
        <v>0</v>
      </c>
    </row>
    <row r="261" spans="1:11" ht="12.75" x14ac:dyDescent="0.2">
      <c r="A261" s="494">
        <v>2</v>
      </c>
      <c r="B261" s="495">
        <v>3</v>
      </c>
      <c r="C261" s="495">
        <v>5</v>
      </c>
      <c r="D261" s="495"/>
      <c r="E261" s="495"/>
      <c r="F261" s="340" t="s">
        <v>202</v>
      </c>
      <c r="G261" s="496">
        <v>0</v>
      </c>
      <c r="H261" s="496">
        <v>3214278</v>
      </c>
      <c r="I261" s="496">
        <v>0</v>
      </c>
      <c r="J261" s="496">
        <v>3214278</v>
      </c>
      <c r="K261" s="497">
        <v>0.4414476813737459</v>
      </c>
    </row>
    <row r="262" spans="1:11" ht="12.75" x14ac:dyDescent="0.2">
      <c r="A262" s="498">
        <v>2</v>
      </c>
      <c r="B262" s="499">
        <v>3</v>
      </c>
      <c r="C262" s="499">
        <v>5</v>
      </c>
      <c r="D262" s="499">
        <v>1</v>
      </c>
      <c r="E262" s="499"/>
      <c r="F262" s="507" t="s">
        <v>198</v>
      </c>
      <c r="G262" s="515">
        <v>0</v>
      </c>
      <c r="H262" s="515">
        <v>0</v>
      </c>
      <c r="I262" s="515">
        <v>0</v>
      </c>
      <c r="J262" s="515">
        <v>0</v>
      </c>
      <c r="K262" s="516">
        <v>0</v>
      </c>
    </row>
    <row r="263" spans="1:11" ht="12.75" x14ac:dyDescent="0.2">
      <c r="A263" s="508">
        <v>2</v>
      </c>
      <c r="B263" s="503">
        <v>3</v>
      </c>
      <c r="C263" s="503">
        <v>5</v>
      </c>
      <c r="D263" s="503">
        <v>1</v>
      </c>
      <c r="E263" s="503" t="s">
        <v>305</v>
      </c>
      <c r="F263" s="504" t="s">
        <v>198</v>
      </c>
      <c r="G263" s="513"/>
      <c r="H263" s="513"/>
      <c r="I263" s="513"/>
      <c r="J263" s="505">
        <v>0</v>
      </c>
      <c r="K263" s="506">
        <v>0</v>
      </c>
    </row>
    <row r="264" spans="1:11" ht="12.75" x14ac:dyDescent="0.2">
      <c r="A264" s="498">
        <v>2</v>
      </c>
      <c r="B264" s="499">
        <v>3</v>
      </c>
      <c r="C264" s="499">
        <v>5</v>
      </c>
      <c r="D264" s="499">
        <v>2</v>
      </c>
      <c r="E264" s="499"/>
      <c r="F264" s="507" t="s">
        <v>199</v>
      </c>
      <c r="G264" s="515">
        <v>0</v>
      </c>
      <c r="H264" s="515">
        <v>0</v>
      </c>
      <c r="I264" s="515">
        <v>0</v>
      </c>
      <c r="J264" s="515">
        <v>0</v>
      </c>
      <c r="K264" s="516">
        <v>0</v>
      </c>
    </row>
    <row r="265" spans="1:11" ht="12.75" x14ac:dyDescent="0.2">
      <c r="A265" s="508">
        <v>2</v>
      </c>
      <c r="B265" s="503">
        <v>3</v>
      </c>
      <c r="C265" s="503">
        <v>5</v>
      </c>
      <c r="D265" s="503">
        <v>2</v>
      </c>
      <c r="E265" s="503" t="s">
        <v>305</v>
      </c>
      <c r="F265" s="504" t="s">
        <v>199</v>
      </c>
      <c r="G265" s="513"/>
      <c r="H265" s="513"/>
      <c r="I265" s="513"/>
      <c r="J265" s="505">
        <v>0</v>
      </c>
      <c r="K265" s="506">
        <v>0</v>
      </c>
    </row>
    <row r="266" spans="1:11" ht="12.75" x14ac:dyDescent="0.2">
      <c r="A266" s="498">
        <v>2</v>
      </c>
      <c r="B266" s="499">
        <v>3</v>
      </c>
      <c r="C266" s="499">
        <v>5</v>
      </c>
      <c r="D266" s="499">
        <v>3</v>
      </c>
      <c r="E266" s="499"/>
      <c r="F266" s="507" t="s">
        <v>200</v>
      </c>
      <c r="G266" s="515">
        <v>0</v>
      </c>
      <c r="H266" s="515">
        <v>75000</v>
      </c>
      <c r="I266" s="515">
        <v>0</v>
      </c>
      <c r="J266" s="515">
        <v>75000</v>
      </c>
      <c r="K266" s="516">
        <v>1.0300470619850226E-2</v>
      </c>
    </row>
    <row r="267" spans="1:11" ht="12.75" x14ac:dyDescent="0.2">
      <c r="A267" s="508">
        <v>2</v>
      </c>
      <c r="B267" s="503">
        <v>3</v>
      </c>
      <c r="C267" s="503">
        <v>5</v>
      </c>
      <c r="D267" s="503">
        <v>3</v>
      </c>
      <c r="E267" s="503" t="s">
        <v>305</v>
      </c>
      <c r="F267" s="504" t="s">
        <v>200</v>
      </c>
      <c r="G267" s="505"/>
      <c r="H267" s="505">
        <v>75000</v>
      </c>
      <c r="I267" s="505"/>
      <c r="J267" s="505">
        <v>75000</v>
      </c>
      <c r="K267" s="506">
        <v>1.0300470619850226E-2</v>
      </c>
    </row>
    <row r="268" spans="1:11" ht="12.75" x14ac:dyDescent="0.2">
      <c r="A268" s="498">
        <v>2</v>
      </c>
      <c r="B268" s="499">
        <v>3</v>
      </c>
      <c r="C268" s="499">
        <v>5</v>
      </c>
      <c r="D268" s="499">
        <v>4</v>
      </c>
      <c r="E268" s="499"/>
      <c r="F268" s="507" t="s">
        <v>201</v>
      </c>
      <c r="G268" s="515">
        <v>0</v>
      </c>
      <c r="H268" s="515">
        <v>1250</v>
      </c>
      <c r="I268" s="515">
        <v>0</v>
      </c>
      <c r="J268" s="515">
        <v>1250</v>
      </c>
      <c r="K268" s="516">
        <v>1.7167451033083707E-4</v>
      </c>
    </row>
    <row r="269" spans="1:11" ht="12.75" x14ac:dyDescent="0.2">
      <c r="A269" s="508">
        <v>2</v>
      </c>
      <c r="B269" s="503">
        <v>3</v>
      </c>
      <c r="C269" s="503">
        <v>5</v>
      </c>
      <c r="D269" s="503">
        <v>4</v>
      </c>
      <c r="E269" s="503" t="s">
        <v>305</v>
      </c>
      <c r="F269" s="504" t="s">
        <v>201</v>
      </c>
      <c r="G269" s="513"/>
      <c r="H269" s="513">
        <v>1250</v>
      </c>
      <c r="I269" s="513"/>
      <c r="J269" s="505">
        <v>1250</v>
      </c>
      <c r="K269" s="506">
        <v>1.7167451033083707E-4</v>
      </c>
    </row>
    <row r="270" spans="1:11" ht="12.75" x14ac:dyDescent="0.2">
      <c r="A270" s="498">
        <v>2</v>
      </c>
      <c r="B270" s="499">
        <v>3</v>
      </c>
      <c r="C270" s="499">
        <v>5</v>
      </c>
      <c r="D270" s="499">
        <v>5</v>
      </c>
      <c r="E270" s="499"/>
      <c r="F270" s="507" t="s">
        <v>381</v>
      </c>
      <c r="G270" s="515">
        <v>0</v>
      </c>
      <c r="H270" s="515">
        <v>3138028</v>
      </c>
      <c r="I270" s="515">
        <v>0</v>
      </c>
      <c r="J270" s="515">
        <v>3138028</v>
      </c>
      <c r="K270" s="516">
        <v>0.43097553624356483</v>
      </c>
    </row>
    <row r="271" spans="1:11" ht="12.75" x14ac:dyDescent="0.2">
      <c r="A271" s="508">
        <v>2</v>
      </c>
      <c r="B271" s="503">
        <v>3</v>
      </c>
      <c r="C271" s="503">
        <v>5</v>
      </c>
      <c r="D271" s="503">
        <v>5</v>
      </c>
      <c r="E271" s="503" t="s">
        <v>305</v>
      </c>
      <c r="F271" s="504" t="s">
        <v>203</v>
      </c>
      <c r="G271" s="505"/>
      <c r="H271" s="505">
        <v>3138028</v>
      </c>
      <c r="I271" s="505"/>
      <c r="J271" s="505">
        <v>3138028</v>
      </c>
      <c r="K271" s="506">
        <v>0.43097553624356483</v>
      </c>
    </row>
    <row r="272" spans="1:11" ht="12.75" x14ac:dyDescent="0.2">
      <c r="A272" s="494">
        <v>2</v>
      </c>
      <c r="B272" s="495">
        <v>3</v>
      </c>
      <c r="C272" s="495">
        <v>6</v>
      </c>
      <c r="D272" s="495"/>
      <c r="E272" s="495"/>
      <c r="F272" s="340" t="s">
        <v>204</v>
      </c>
      <c r="G272" s="496">
        <v>0</v>
      </c>
      <c r="H272" s="496">
        <v>327711</v>
      </c>
      <c r="I272" s="496">
        <v>0</v>
      </c>
      <c r="J272" s="496">
        <v>327711</v>
      </c>
      <c r="K272" s="496">
        <v>4.500770036402317E-2</v>
      </c>
    </row>
    <row r="273" spans="1:11" ht="12.75" x14ac:dyDescent="0.2">
      <c r="A273" s="498">
        <v>2</v>
      </c>
      <c r="B273" s="499">
        <v>3</v>
      </c>
      <c r="C273" s="499">
        <v>6</v>
      </c>
      <c r="D273" s="499">
        <v>1</v>
      </c>
      <c r="E273" s="499"/>
      <c r="F273" s="507" t="s">
        <v>205</v>
      </c>
      <c r="G273" s="515">
        <v>0</v>
      </c>
      <c r="H273" s="515">
        <v>32500</v>
      </c>
      <c r="I273" s="515">
        <v>0</v>
      </c>
      <c r="J273" s="515">
        <v>32500</v>
      </c>
      <c r="K273" s="516">
        <v>4.4635372686017642E-3</v>
      </c>
    </row>
    <row r="274" spans="1:11" ht="12.75" x14ac:dyDescent="0.2">
      <c r="A274" s="508">
        <v>2</v>
      </c>
      <c r="B274" s="503">
        <v>3</v>
      </c>
      <c r="C274" s="503">
        <v>6</v>
      </c>
      <c r="D274" s="503">
        <v>1</v>
      </c>
      <c r="E274" s="503" t="s">
        <v>305</v>
      </c>
      <c r="F274" s="504" t="s">
        <v>206</v>
      </c>
      <c r="G274" s="505"/>
      <c r="H274" s="505">
        <v>32500</v>
      </c>
      <c r="I274" s="505"/>
      <c r="J274" s="505">
        <v>32500</v>
      </c>
      <c r="K274" s="506">
        <v>4.4635372686017642E-3</v>
      </c>
    </row>
    <row r="275" spans="1:11" ht="12.75" x14ac:dyDescent="0.2">
      <c r="A275" s="508">
        <v>2</v>
      </c>
      <c r="B275" s="503">
        <v>3</v>
      </c>
      <c r="C275" s="503">
        <v>6</v>
      </c>
      <c r="D275" s="503">
        <v>1</v>
      </c>
      <c r="E275" s="503" t="s">
        <v>306</v>
      </c>
      <c r="F275" s="504" t="s">
        <v>207</v>
      </c>
      <c r="G275" s="505"/>
      <c r="H275" s="505"/>
      <c r="I275" s="505"/>
      <c r="J275" s="505">
        <v>0</v>
      </c>
      <c r="K275" s="506">
        <v>0</v>
      </c>
    </row>
    <row r="276" spans="1:11" ht="12.75" x14ac:dyDescent="0.2">
      <c r="A276" s="508">
        <v>2</v>
      </c>
      <c r="B276" s="503">
        <v>3</v>
      </c>
      <c r="C276" s="503">
        <v>6</v>
      </c>
      <c r="D276" s="503">
        <v>1</v>
      </c>
      <c r="E276" s="503" t="s">
        <v>307</v>
      </c>
      <c r="F276" s="504" t="s">
        <v>208</v>
      </c>
      <c r="G276" s="505"/>
      <c r="H276" s="505"/>
      <c r="I276" s="505"/>
      <c r="J276" s="505">
        <v>0</v>
      </c>
      <c r="K276" s="506">
        <v>0</v>
      </c>
    </row>
    <row r="277" spans="1:11" ht="12.75" x14ac:dyDescent="0.2">
      <c r="A277" s="508">
        <v>2</v>
      </c>
      <c r="B277" s="503">
        <v>3</v>
      </c>
      <c r="C277" s="503">
        <v>6</v>
      </c>
      <c r="D277" s="503">
        <v>1</v>
      </c>
      <c r="E277" s="503" t="s">
        <v>308</v>
      </c>
      <c r="F277" s="504" t="s">
        <v>209</v>
      </c>
      <c r="G277" s="505"/>
      <c r="H277" s="505"/>
      <c r="I277" s="505"/>
      <c r="J277" s="505">
        <v>0</v>
      </c>
      <c r="K277" s="506">
        <v>0</v>
      </c>
    </row>
    <row r="278" spans="1:11" ht="12.75" x14ac:dyDescent="0.2">
      <c r="A278" s="508">
        <v>2</v>
      </c>
      <c r="B278" s="503">
        <v>3</v>
      </c>
      <c r="C278" s="503">
        <v>6</v>
      </c>
      <c r="D278" s="503">
        <v>1</v>
      </c>
      <c r="E278" s="503" t="s">
        <v>312</v>
      </c>
      <c r="F278" s="504" t="s">
        <v>210</v>
      </c>
      <c r="G278" s="513"/>
      <c r="H278" s="513"/>
      <c r="I278" s="513"/>
      <c r="J278" s="505">
        <v>0</v>
      </c>
      <c r="K278" s="506">
        <v>0</v>
      </c>
    </row>
    <row r="279" spans="1:11" ht="12.75" x14ac:dyDescent="0.2">
      <c r="A279" s="498">
        <v>2</v>
      </c>
      <c r="B279" s="499">
        <v>3</v>
      </c>
      <c r="C279" s="499">
        <v>6</v>
      </c>
      <c r="D279" s="499">
        <v>2</v>
      </c>
      <c r="E279" s="499"/>
      <c r="F279" s="507" t="s">
        <v>211</v>
      </c>
      <c r="G279" s="515">
        <v>0</v>
      </c>
      <c r="H279" s="515">
        <v>101500</v>
      </c>
      <c r="I279" s="515">
        <v>0</v>
      </c>
      <c r="J279" s="515">
        <v>101500</v>
      </c>
      <c r="K279" s="516">
        <v>1.3939970238863971E-2</v>
      </c>
    </row>
    <row r="280" spans="1:11" ht="12.75" x14ac:dyDescent="0.2">
      <c r="A280" s="508">
        <v>2</v>
      </c>
      <c r="B280" s="503">
        <v>3</v>
      </c>
      <c r="C280" s="503">
        <v>6</v>
      </c>
      <c r="D280" s="503">
        <v>2</v>
      </c>
      <c r="E280" s="503" t="s">
        <v>305</v>
      </c>
      <c r="F280" s="504" t="s">
        <v>212</v>
      </c>
      <c r="G280" s="505"/>
      <c r="H280" s="505">
        <v>101500</v>
      </c>
      <c r="I280" s="505"/>
      <c r="J280" s="505">
        <v>101500</v>
      </c>
      <c r="K280" s="506">
        <v>1.3939970238863971E-2</v>
      </c>
    </row>
    <row r="281" spans="1:11" ht="12.75" x14ac:dyDescent="0.2">
      <c r="A281" s="508">
        <v>2</v>
      </c>
      <c r="B281" s="503">
        <v>3</v>
      </c>
      <c r="C281" s="503">
        <v>6</v>
      </c>
      <c r="D281" s="503">
        <v>2</v>
      </c>
      <c r="E281" s="503" t="s">
        <v>306</v>
      </c>
      <c r="F281" s="504" t="s">
        <v>213</v>
      </c>
      <c r="G281" s="505"/>
      <c r="H281" s="505"/>
      <c r="I281" s="505"/>
      <c r="J281" s="505">
        <v>0</v>
      </c>
      <c r="K281" s="506">
        <v>0</v>
      </c>
    </row>
    <row r="282" spans="1:11" ht="12.75" x14ac:dyDescent="0.2">
      <c r="A282" s="508">
        <v>2</v>
      </c>
      <c r="B282" s="503">
        <v>3</v>
      </c>
      <c r="C282" s="503">
        <v>6</v>
      </c>
      <c r="D282" s="503">
        <v>2</v>
      </c>
      <c r="E282" s="503" t="s">
        <v>307</v>
      </c>
      <c r="F282" s="504" t="s">
        <v>214</v>
      </c>
      <c r="G282" s="513"/>
      <c r="H282" s="513"/>
      <c r="I282" s="513"/>
      <c r="J282" s="505">
        <v>0</v>
      </c>
      <c r="K282" s="506">
        <v>0</v>
      </c>
    </row>
    <row r="283" spans="1:11" ht="12.75" x14ac:dyDescent="0.2">
      <c r="A283" s="498">
        <v>2</v>
      </c>
      <c r="B283" s="499">
        <v>3</v>
      </c>
      <c r="C283" s="499">
        <v>6</v>
      </c>
      <c r="D283" s="499">
        <v>3</v>
      </c>
      <c r="E283" s="499"/>
      <c r="F283" s="507" t="s">
        <v>215</v>
      </c>
      <c r="G283" s="515">
        <v>0</v>
      </c>
      <c r="H283" s="515">
        <v>193711</v>
      </c>
      <c r="I283" s="515">
        <v>0</v>
      </c>
      <c r="J283" s="515">
        <v>193711</v>
      </c>
      <c r="K283" s="516">
        <v>2.6604192856557431E-2</v>
      </c>
    </row>
    <row r="284" spans="1:11" ht="12.75" x14ac:dyDescent="0.2">
      <c r="A284" s="508">
        <v>2</v>
      </c>
      <c r="B284" s="503">
        <v>3</v>
      </c>
      <c r="C284" s="503">
        <v>6</v>
      </c>
      <c r="D284" s="503">
        <v>3</v>
      </c>
      <c r="E284" s="503" t="s">
        <v>305</v>
      </c>
      <c r="F284" s="504" t="s">
        <v>216</v>
      </c>
      <c r="G284" s="505"/>
      <c r="H284" s="505">
        <v>39825</v>
      </c>
      <c r="I284" s="505"/>
      <c r="J284" s="505">
        <v>39825</v>
      </c>
      <c r="K284" s="506">
        <v>5.4695498991404702E-3</v>
      </c>
    </row>
    <row r="285" spans="1:11" ht="12.75" x14ac:dyDescent="0.2">
      <c r="A285" s="508">
        <v>2</v>
      </c>
      <c r="B285" s="503">
        <v>3</v>
      </c>
      <c r="C285" s="503">
        <v>6</v>
      </c>
      <c r="D285" s="503">
        <v>3</v>
      </c>
      <c r="E285" s="503" t="s">
        <v>306</v>
      </c>
      <c r="F285" s="504" t="s">
        <v>217</v>
      </c>
      <c r="G285" s="505"/>
      <c r="H285" s="505"/>
      <c r="I285" s="505"/>
      <c r="J285" s="505">
        <v>0</v>
      </c>
      <c r="K285" s="506">
        <v>0</v>
      </c>
    </row>
    <row r="286" spans="1:11" ht="12.75" x14ac:dyDescent="0.2">
      <c r="A286" s="508">
        <v>2</v>
      </c>
      <c r="B286" s="503">
        <v>3</v>
      </c>
      <c r="C286" s="503">
        <v>6</v>
      </c>
      <c r="D286" s="503">
        <v>3</v>
      </c>
      <c r="E286" s="503" t="s">
        <v>307</v>
      </c>
      <c r="F286" s="504" t="s">
        <v>218</v>
      </c>
      <c r="G286" s="505"/>
      <c r="H286" s="505"/>
      <c r="I286" s="505"/>
      <c r="J286" s="505">
        <v>0</v>
      </c>
      <c r="K286" s="506">
        <v>0</v>
      </c>
    </row>
    <row r="287" spans="1:11" ht="12.75" x14ac:dyDescent="0.2">
      <c r="A287" s="508">
        <v>2</v>
      </c>
      <c r="B287" s="503">
        <v>3</v>
      </c>
      <c r="C287" s="503">
        <v>6</v>
      </c>
      <c r="D287" s="503">
        <v>3</v>
      </c>
      <c r="E287" s="503" t="s">
        <v>308</v>
      </c>
      <c r="F287" s="521" t="s">
        <v>219</v>
      </c>
      <c r="G287" s="505"/>
      <c r="H287" s="505">
        <v>133293</v>
      </c>
      <c r="I287" s="505"/>
      <c r="J287" s="505">
        <v>133293</v>
      </c>
      <c r="K287" s="506">
        <v>1.8306408404422617E-2</v>
      </c>
    </row>
    <row r="288" spans="1:11" ht="12.75" x14ac:dyDescent="0.2">
      <c r="A288" s="508">
        <v>2</v>
      </c>
      <c r="B288" s="503">
        <v>3</v>
      </c>
      <c r="C288" s="503">
        <v>6</v>
      </c>
      <c r="D288" s="503">
        <v>3</v>
      </c>
      <c r="E288" s="503" t="s">
        <v>312</v>
      </c>
      <c r="F288" s="504" t="s">
        <v>220</v>
      </c>
      <c r="G288" s="505"/>
      <c r="H288" s="505"/>
      <c r="I288" s="505"/>
      <c r="J288" s="505">
        <v>0</v>
      </c>
      <c r="K288" s="506">
        <v>0</v>
      </c>
    </row>
    <row r="289" spans="1:11" ht="12.75" x14ac:dyDescent="0.2">
      <c r="A289" s="508">
        <v>2</v>
      </c>
      <c r="B289" s="503">
        <v>3</v>
      </c>
      <c r="C289" s="503">
        <v>6</v>
      </c>
      <c r="D289" s="503">
        <v>3</v>
      </c>
      <c r="E289" s="503" t="s">
        <v>350</v>
      </c>
      <c r="F289" s="504" t="s">
        <v>221</v>
      </c>
      <c r="G289" s="513"/>
      <c r="H289" s="505">
        <v>20593</v>
      </c>
      <c r="I289" s="513"/>
      <c r="J289" s="505">
        <v>20593</v>
      </c>
      <c r="K289" s="506">
        <v>2.8282345529943428E-3</v>
      </c>
    </row>
    <row r="290" spans="1:11" ht="12.75" x14ac:dyDescent="0.2">
      <c r="A290" s="498">
        <v>2</v>
      </c>
      <c r="B290" s="499">
        <v>3</v>
      </c>
      <c r="C290" s="499">
        <v>6</v>
      </c>
      <c r="D290" s="499">
        <v>4</v>
      </c>
      <c r="E290" s="499"/>
      <c r="F290" s="507" t="s">
        <v>35</v>
      </c>
      <c r="G290" s="515">
        <v>0</v>
      </c>
      <c r="H290" s="515">
        <v>0</v>
      </c>
      <c r="I290" s="515">
        <v>0</v>
      </c>
      <c r="J290" s="515">
        <v>0</v>
      </c>
      <c r="K290" s="516">
        <v>0</v>
      </c>
    </row>
    <row r="291" spans="1:11" ht="12.75" x14ac:dyDescent="0.2">
      <c r="A291" s="508">
        <v>2</v>
      </c>
      <c r="B291" s="503">
        <v>3</v>
      </c>
      <c r="C291" s="503">
        <v>6</v>
      </c>
      <c r="D291" s="503">
        <v>4</v>
      </c>
      <c r="E291" s="503" t="s">
        <v>305</v>
      </c>
      <c r="F291" s="504" t="s">
        <v>222</v>
      </c>
      <c r="G291" s="505"/>
      <c r="H291" s="505"/>
      <c r="I291" s="505"/>
      <c r="J291" s="505">
        <v>0</v>
      </c>
      <c r="K291" s="506">
        <v>0</v>
      </c>
    </row>
    <row r="292" spans="1:11" ht="12.75" x14ac:dyDescent="0.2">
      <c r="A292" s="508">
        <v>2</v>
      </c>
      <c r="B292" s="503">
        <v>3</v>
      </c>
      <c r="C292" s="503">
        <v>6</v>
      </c>
      <c r="D292" s="503">
        <v>4</v>
      </c>
      <c r="E292" s="503" t="s">
        <v>306</v>
      </c>
      <c r="F292" s="504" t="s">
        <v>223</v>
      </c>
      <c r="G292" s="505"/>
      <c r="H292" s="505"/>
      <c r="I292" s="505"/>
      <c r="J292" s="505">
        <v>0</v>
      </c>
      <c r="K292" s="506">
        <v>0</v>
      </c>
    </row>
    <row r="293" spans="1:11" ht="12.75" x14ac:dyDescent="0.2">
      <c r="A293" s="508">
        <v>2</v>
      </c>
      <c r="B293" s="503">
        <v>3</v>
      </c>
      <c r="C293" s="503">
        <v>6</v>
      </c>
      <c r="D293" s="503">
        <v>4</v>
      </c>
      <c r="E293" s="503" t="s">
        <v>307</v>
      </c>
      <c r="F293" s="504" t="s">
        <v>224</v>
      </c>
      <c r="G293" s="505"/>
      <c r="H293" s="505"/>
      <c r="I293" s="505"/>
      <c r="J293" s="505">
        <v>0</v>
      </c>
      <c r="K293" s="506">
        <v>0</v>
      </c>
    </row>
    <row r="294" spans="1:11" ht="12.75" x14ac:dyDescent="0.2">
      <c r="A294" s="508">
        <v>2</v>
      </c>
      <c r="B294" s="503">
        <v>3</v>
      </c>
      <c r="C294" s="503">
        <v>6</v>
      </c>
      <c r="D294" s="503">
        <v>4</v>
      </c>
      <c r="E294" s="503" t="s">
        <v>308</v>
      </c>
      <c r="F294" s="504" t="s">
        <v>225</v>
      </c>
      <c r="G294" s="505"/>
      <c r="H294" s="505"/>
      <c r="I294" s="505"/>
      <c r="J294" s="505">
        <v>0</v>
      </c>
      <c r="K294" s="506">
        <v>0</v>
      </c>
    </row>
    <row r="295" spans="1:11" ht="12.75" x14ac:dyDescent="0.2">
      <c r="A295" s="508">
        <v>2</v>
      </c>
      <c r="B295" s="503">
        <v>3</v>
      </c>
      <c r="C295" s="503">
        <v>6</v>
      </c>
      <c r="D295" s="503">
        <v>4</v>
      </c>
      <c r="E295" s="503" t="s">
        <v>312</v>
      </c>
      <c r="F295" s="504" t="s">
        <v>226</v>
      </c>
      <c r="G295" s="505"/>
      <c r="H295" s="505"/>
      <c r="I295" s="505"/>
      <c r="J295" s="505">
        <v>0</v>
      </c>
      <c r="K295" s="506">
        <v>0</v>
      </c>
    </row>
    <row r="296" spans="1:11" ht="12.75" x14ac:dyDescent="0.2">
      <c r="A296" s="508">
        <v>2</v>
      </c>
      <c r="B296" s="503">
        <v>3</v>
      </c>
      <c r="C296" s="503">
        <v>6</v>
      </c>
      <c r="D296" s="503">
        <v>4</v>
      </c>
      <c r="E296" s="503" t="s">
        <v>350</v>
      </c>
      <c r="F296" s="504" t="s">
        <v>227</v>
      </c>
      <c r="G296" s="505"/>
      <c r="H296" s="505"/>
      <c r="I296" s="505"/>
      <c r="J296" s="505">
        <v>0</v>
      </c>
      <c r="K296" s="506">
        <v>0</v>
      </c>
    </row>
    <row r="297" spans="1:11" ht="12.75" x14ac:dyDescent="0.2">
      <c r="A297" s="508">
        <v>2</v>
      </c>
      <c r="B297" s="503">
        <v>3</v>
      </c>
      <c r="C297" s="503">
        <v>6</v>
      </c>
      <c r="D297" s="503">
        <v>4</v>
      </c>
      <c r="E297" s="503" t="s">
        <v>352</v>
      </c>
      <c r="F297" s="504" t="s">
        <v>228</v>
      </c>
      <c r="G297" s="513"/>
      <c r="H297" s="513"/>
      <c r="I297" s="513"/>
      <c r="J297" s="505">
        <v>0</v>
      </c>
      <c r="K297" s="506">
        <v>0</v>
      </c>
    </row>
    <row r="298" spans="1:11" ht="12.75" x14ac:dyDescent="0.2">
      <c r="A298" s="498">
        <v>2</v>
      </c>
      <c r="B298" s="499">
        <v>3</v>
      </c>
      <c r="C298" s="499">
        <v>6</v>
      </c>
      <c r="D298" s="499">
        <v>9</v>
      </c>
      <c r="E298" s="499"/>
      <c r="F298" s="507" t="s">
        <v>229</v>
      </c>
      <c r="G298" s="515">
        <v>0</v>
      </c>
      <c r="H298" s="515">
        <v>0</v>
      </c>
      <c r="I298" s="515">
        <v>0</v>
      </c>
      <c r="J298" s="515">
        <v>0</v>
      </c>
      <c r="K298" s="516">
        <v>0</v>
      </c>
    </row>
    <row r="299" spans="1:11" ht="12.75" x14ac:dyDescent="0.2">
      <c r="A299" s="508">
        <v>2</v>
      </c>
      <c r="B299" s="503">
        <v>3</v>
      </c>
      <c r="C299" s="503">
        <v>6</v>
      </c>
      <c r="D299" s="503">
        <v>9</v>
      </c>
      <c r="E299" s="503" t="s">
        <v>305</v>
      </c>
      <c r="F299" s="504" t="s">
        <v>229</v>
      </c>
      <c r="G299" s="513"/>
      <c r="H299" s="513"/>
      <c r="I299" s="513"/>
      <c r="J299" s="505">
        <v>0</v>
      </c>
      <c r="K299" s="506">
        <v>0</v>
      </c>
    </row>
    <row r="300" spans="1:11" ht="12.75" x14ac:dyDescent="0.2">
      <c r="A300" s="494">
        <v>2</v>
      </c>
      <c r="B300" s="495">
        <v>3</v>
      </c>
      <c r="C300" s="495">
        <v>7</v>
      </c>
      <c r="D300" s="495"/>
      <c r="E300" s="495"/>
      <c r="F300" s="340" t="s">
        <v>382</v>
      </c>
      <c r="G300" s="496">
        <v>0</v>
      </c>
      <c r="H300" s="496">
        <v>12176485</v>
      </c>
      <c r="I300" s="496">
        <v>0</v>
      </c>
      <c r="J300" s="496">
        <v>12176485</v>
      </c>
      <c r="K300" s="497">
        <v>1.6723136799406262</v>
      </c>
    </row>
    <row r="301" spans="1:11" ht="12.75" x14ac:dyDescent="0.2">
      <c r="A301" s="498">
        <v>2</v>
      </c>
      <c r="B301" s="499">
        <v>3</v>
      </c>
      <c r="C301" s="499">
        <v>7</v>
      </c>
      <c r="D301" s="499">
        <v>1</v>
      </c>
      <c r="E301" s="499"/>
      <c r="F301" s="507" t="s">
        <v>230</v>
      </c>
      <c r="G301" s="515">
        <v>0</v>
      </c>
      <c r="H301" s="515">
        <v>9097586</v>
      </c>
      <c r="I301" s="515">
        <v>0</v>
      </c>
      <c r="J301" s="515">
        <v>9097586</v>
      </c>
      <c r="K301" s="516">
        <v>1.249458897394143</v>
      </c>
    </row>
    <row r="302" spans="1:11" ht="12.75" x14ac:dyDescent="0.2">
      <c r="A302" s="508">
        <v>2</v>
      </c>
      <c r="B302" s="503">
        <v>3</v>
      </c>
      <c r="C302" s="503">
        <v>7</v>
      </c>
      <c r="D302" s="503">
        <v>1</v>
      </c>
      <c r="E302" s="503" t="s">
        <v>305</v>
      </c>
      <c r="F302" s="504" t="s">
        <v>231</v>
      </c>
      <c r="G302" s="505"/>
      <c r="H302" s="505">
        <v>1127984</v>
      </c>
      <c r="I302" s="505"/>
      <c r="J302" s="505">
        <v>1127984</v>
      </c>
      <c r="K302" s="506">
        <v>0.15491688068881515</v>
      </c>
    </row>
    <row r="303" spans="1:11" ht="12.75" x14ac:dyDescent="0.2">
      <c r="A303" s="508">
        <v>2</v>
      </c>
      <c r="B303" s="503">
        <v>3</v>
      </c>
      <c r="C303" s="503">
        <v>7</v>
      </c>
      <c r="D303" s="503">
        <v>1</v>
      </c>
      <c r="E303" s="503" t="s">
        <v>306</v>
      </c>
      <c r="F303" s="504" t="s">
        <v>232</v>
      </c>
      <c r="G303" s="505"/>
      <c r="H303" s="505">
        <v>5788728</v>
      </c>
      <c r="I303" s="505"/>
      <c r="J303" s="505">
        <v>5788728</v>
      </c>
      <c r="K303" s="506">
        <v>0.79502163587072472</v>
      </c>
    </row>
    <row r="304" spans="1:11" ht="12.75" x14ac:dyDescent="0.2">
      <c r="A304" s="508">
        <v>2</v>
      </c>
      <c r="B304" s="503">
        <v>3</v>
      </c>
      <c r="C304" s="503">
        <v>7</v>
      </c>
      <c r="D304" s="503">
        <v>1</v>
      </c>
      <c r="E304" s="503" t="s">
        <v>307</v>
      </c>
      <c r="F304" s="504" t="s">
        <v>233</v>
      </c>
      <c r="G304" s="505"/>
      <c r="H304" s="505">
        <v>0</v>
      </c>
      <c r="I304" s="505"/>
      <c r="J304" s="505">
        <v>0</v>
      </c>
      <c r="K304" s="506">
        <v>0</v>
      </c>
    </row>
    <row r="305" spans="1:11" ht="12.75" x14ac:dyDescent="0.2">
      <c r="A305" s="508">
        <v>2</v>
      </c>
      <c r="B305" s="503">
        <v>3</v>
      </c>
      <c r="C305" s="503">
        <v>7</v>
      </c>
      <c r="D305" s="503">
        <v>1</v>
      </c>
      <c r="E305" s="503" t="s">
        <v>308</v>
      </c>
      <c r="F305" s="504" t="s">
        <v>234</v>
      </c>
      <c r="G305" s="505"/>
      <c r="H305" s="505">
        <v>2160000</v>
      </c>
      <c r="I305" s="505"/>
      <c r="J305" s="505">
        <v>2160000</v>
      </c>
      <c r="K305" s="506">
        <v>0.29665355385168651</v>
      </c>
    </row>
    <row r="306" spans="1:11" ht="12.75" x14ac:dyDescent="0.2">
      <c r="A306" s="508">
        <v>2</v>
      </c>
      <c r="B306" s="503">
        <v>3</v>
      </c>
      <c r="C306" s="503">
        <v>7</v>
      </c>
      <c r="D306" s="503">
        <v>1</v>
      </c>
      <c r="E306" s="503" t="s">
        <v>312</v>
      </c>
      <c r="F306" s="504" t="s">
        <v>235</v>
      </c>
      <c r="G306" s="505"/>
      <c r="H306" s="505">
        <v>0</v>
      </c>
      <c r="I306" s="505"/>
      <c r="J306" s="505">
        <v>0</v>
      </c>
      <c r="K306" s="506">
        <v>0</v>
      </c>
    </row>
    <row r="307" spans="1:11" ht="12.75" x14ac:dyDescent="0.2">
      <c r="A307" s="508">
        <v>2</v>
      </c>
      <c r="B307" s="503">
        <v>3</v>
      </c>
      <c r="C307" s="503">
        <v>7</v>
      </c>
      <c r="D307" s="503">
        <v>1</v>
      </c>
      <c r="E307" s="503" t="s">
        <v>350</v>
      </c>
      <c r="F307" s="504" t="s">
        <v>236</v>
      </c>
      <c r="G307" s="505"/>
      <c r="H307" s="505">
        <v>20874</v>
      </c>
      <c r="I307" s="505"/>
      <c r="J307" s="505">
        <v>20874</v>
      </c>
      <c r="K307" s="506">
        <v>2.8668269829167149E-3</v>
      </c>
    </row>
    <row r="308" spans="1:11" ht="12.75" x14ac:dyDescent="0.2">
      <c r="A308" s="508">
        <v>2</v>
      </c>
      <c r="B308" s="503">
        <v>3</v>
      </c>
      <c r="C308" s="503">
        <v>7</v>
      </c>
      <c r="D308" s="503">
        <v>1</v>
      </c>
      <c r="E308" s="503" t="s">
        <v>352</v>
      </c>
      <c r="F308" s="504" t="s">
        <v>383</v>
      </c>
      <c r="G308" s="513"/>
      <c r="H308" s="513"/>
      <c r="I308" s="513"/>
      <c r="J308" s="505">
        <v>0</v>
      </c>
      <c r="K308" s="506">
        <v>0</v>
      </c>
    </row>
    <row r="309" spans="1:11" ht="12.75" x14ac:dyDescent="0.2">
      <c r="A309" s="498">
        <v>2</v>
      </c>
      <c r="B309" s="499">
        <v>3</v>
      </c>
      <c r="C309" s="499">
        <v>7</v>
      </c>
      <c r="D309" s="499">
        <v>2</v>
      </c>
      <c r="E309" s="499"/>
      <c r="F309" s="507" t="s">
        <v>237</v>
      </c>
      <c r="G309" s="515">
        <v>0</v>
      </c>
      <c r="H309" s="515">
        <v>3078899</v>
      </c>
      <c r="I309" s="515">
        <v>0</v>
      </c>
      <c r="J309" s="515">
        <v>3078899</v>
      </c>
      <c r="K309" s="516">
        <v>0.42285478254648318</v>
      </c>
    </row>
    <row r="310" spans="1:11" ht="12.75" x14ac:dyDescent="0.2">
      <c r="A310" s="502">
        <v>2</v>
      </c>
      <c r="B310" s="503">
        <v>3</v>
      </c>
      <c r="C310" s="503">
        <v>7</v>
      </c>
      <c r="D310" s="503">
        <v>2</v>
      </c>
      <c r="E310" s="503" t="s">
        <v>305</v>
      </c>
      <c r="F310" s="504" t="s">
        <v>238</v>
      </c>
      <c r="G310" s="505"/>
      <c r="H310" s="505"/>
      <c r="I310" s="505"/>
      <c r="J310" s="505">
        <v>0</v>
      </c>
      <c r="K310" s="506">
        <v>0</v>
      </c>
    </row>
    <row r="311" spans="1:11" ht="12.75" x14ac:dyDescent="0.2">
      <c r="A311" s="502">
        <v>2</v>
      </c>
      <c r="B311" s="503">
        <v>3</v>
      </c>
      <c r="C311" s="503">
        <v>7</v>
      </c>
      <c r="D311" s="503">
        <v>2</v>
      </c>
      <c r="E311" s="503" t="s">
        <v>306</v>
      </c>
      <c r="F311" s="504" t="s">
        <v>239</v>
      </c>
      <c r="G311" s="505"/>
      <c r="H311" s="505"/>
      <c r="I311" s="505"/>
      <c r="J311" s="505">
        <v>0</v>
      </c>
      <c r="K311" s="506">
        <v>0</v>
      </c>
    </row>
    <row r="312" spans="1:11" ht="12.75" x14ac:dyDescent="0.2">
      <c r="A312" s="502">
        <v>2</v>
      </c>
      <c r="B312" s="503">
        <v>3</v>
      </c>
      <c r="C312" s="503">
        <v>7</v>
      </c>
      <c r="D312" s="503">
        <v>2</v>
      </c>
      <c r="E312" s="503" t="s">
        <v>307</v>
      </c>
      <c r="F312" s="504" t="s">
        <v>240</v>
      </c>
      <c r="G312" s="505"/>
      <c r="H312" s="505"/>
      <c r="I312" s="505"/>
      <c r="J312" s="505">
        <v>0</v>
      </c>
      <c r="K312" s="506">
        <v>0</v>
      </c>
    </row>
    <row r="313" spans="1:11" ht="12.75" x14ac:dyDescent="0.2">
      <c r="A313" s="502">
        <v>2</v>
      </c>
      <c r="B313" s="503">
        <v>3</v>
      </c>
      <c r="C313" s="503">
        <v>7</v>
      </c>
      <c r="D313" s="503">
        <v>2</v>
      </c>
      <c r="E313" s="503" t="s">
        <v>308</v>
      </c>
      <c r="F313" s="504" t="s">
        <v>241</v>
      </c>
      <c r="G313" s="505"/>
      <c r="H313" s="505">
        <v>1707450</v>
      </c>
      <c r="I313" s="505"/>
      <c r="J313" s="505">
        <v>1707450</v>
      </c>
      <c r="K313" s="506">
        <v>0.23450051413151021</v>
      </c>
    </row>
    <row r="314" spans="1:11" ht="12.75" x14ac:dyDescent="0.2">
      <c r="A314" s="502">
        <v>2</v>
      </c>
      <c r="B314" s="503">
        <v>3</v>
      </c>
      <c r="C314" s="503">
        <v>7</v>
      </c>
      <c r="D314" s="503">
        <v>2</v>
      </c>
      <c r="E314" s="503" t="s">
        <v>312</v>
      </c>
      <c r="F314" s="504" t="s">
        <v>242</v>
      </c>
      <c r="G314" s="513"/>
      <c r="H314" s="505">
        <v>71165</v>
      </c>
      <c r="I314" s="513"/>
      <c r="J314" s="505">
        <v>71165</v>
      </c>
      <c r="K314" s="506">
        <v>9.7737732221552173E-3</v>
      </c>
    </row>
    <row r="315" spans="1:11" ht="12.75" x14ac:dyDescent="0.2">
      <c r="A315" s="521">
        <v>2</v>
      </c>
      <c r="B315" s="521">
        <v>3</v>
      </c>
      <c r="C315" s="521">
        <v>7</v>
      </c>
      <c r="D315" s="521">
        <v>2</v>
      </c>
      <c r="E315" s="521" t="s">
        <v>350</v>
      </c>
      <c r="F315" s="313" t="s">
        <v>384</v>
      </c>
      <c r="G315" s="513"/>
      <c r="H315" s="513">
        <v>1300284</v>
      </c>
      <c r="I315" s="513"/>
      <c r="J315" s="505">
        <v>1300284</v>
      </c>
      <c r="K315" s="506">
        <v>0.17858049519281774</v>
      </c>
    </row>
    <row r="316" spans="1:11" ht="12.75" x14ac:dyDescent="0.2">
      <c r="A316" s="494">
        <v>2</v>
      </c>
      <c r="B316" s="495">
        <v>3</v>
      </c>
      <c r="C316" s="495">
        <v>8</v>
      </c>
      <c r="D316" s="495"/>
      <c r="E316" s="495"/>
      <c r="F316" s="340" t="s">
        <v>385</v>
      </c>
      <c r="G316" s="496">
        <v>0</v>
      </c>
      <c r="H316" s="496">
        <v>0</v>
      </c>
      <c r="I316" s="496">
        <v>0</v>
      </c>
      <c r="J316" s="496">
        <v>0</v>
      </c>
      <c r="K316" s="497">
        <v>0</v>
      </c>
    </row>
    <row r="317" spans="1:11" ht="12.75" x14ac:dyDescent="0.2">
      <c r="A317" s="524">
        <v>2</v>
      </c>
      <c r="B317" s="524">
        <v>3</v>
      </c>
      <c r="C317" s="524">
        <v>8</v>
      </c>
      <c r="D317" s="524">
        <v>1</v>
      </c>
      <c r="E317" s="524"/>
      <c r="F317" s="308" t="s">
        <v>386</v>
      </c>
      <c r="G317" s="500">
        <v>0</v>
      </c>
      <c r="H317" s="500">
        <v>0</v>
      </c>
      <c r="I317" s="500">
        <v>0</v>
      </c>
      <c r="J317" s="500">
        <v>0</v>
      </c>
      <c r="K317" s="501">
        <v>0</v>
      </c>
    </row>
    <row r="318" spans="1:11" ht="12.75" x14ac:dyDescent="0.2">
      <c r="A318" s="521">
        <v>2</v>
      </c>
      <c r="B318" s="521">
        <v>3</v>
      </c>
      <c r="C318" s="521">
        <v>8</v>
      </c>
      <c r="D318" s="521">
        <v>1</v>
      </c>
      <c r="E318" s="521" t="s">
        <v>305</v>
      </c>
      <c r="F318" s="313" t="s">
        <v>386</v>
      </c>
      <c r="G318" s="513"/>
      <c r="H318" s="513"/>
      <c r="I318" s="513"/>
      <c r="J318" s="505">
        <v>0</v>
      </c>
      <c r="K318" s="506">
        <v>0</v>
      </c>
    </row>
    <row r="319" spans="1:11" ht="12.75" x14ac:dyDescent="0.2">
      <c r="A319" s="524">
        <v>2</v>
      </c>
      <c r="B319" s="524">
        <v>3</v>
      </c>
      <c r="C319" s="524">
        <v>8</v>
      </c>
      <c r="D319" s="524">
        <v>2</v>
      </c>
      <c r="E319" s="524"/>
      <c r="F319" s="308" t="s">
        <v>387</v>
      </c>
      <c r="G319" s="500">
        <v>0</v>
      </c>
      <c r="H319" s="500">
        <v>0</v>
      </c>
      <c r="I319" s="500">
        <v>0</v>
      </c>
      <c r="J319" s="500">
        <v>0</v>
      </c>
      <c r="K319" s="501">
        <v>0</v>
      </c>
    </row>
    <row r="320" spans="1:11" ht="12.75" x14ac:dyDescent="0.2">
      <c r="A320" s="521">
        <v>2</v>
      </c>
      <c r="B320" s="521">
        <v>3</v>
      </c>
      <c r="C320" s="521">
        <v>8</v>
      </c>
      <c r="D320" s="521">
        <v>2</v>
      </c>
      <c r="E320" s="521" t="s">
        <v>305</v>
      </c>
      <c r="F320" s="313" t="s">
        <v>387</v>
      </c>
      <c r="G320" s="513"/>
      <c r="H320" s="513"/>
      <c r="I320" s="513"/>
      <c r="J320" s="505">
        <v>0</v>
      </c>
      <c r="K320" s="506">
        <v>0</v>
      </c>
    </row>
    <row r="321" spans="1:11" ht="12.75" x14ac:dyDescent="0.2">
      <c r="A321" s="494">
        <v>2</v>
      </c>
      <c r="B321" s="495">
        <v>3</v>
      </c>
      <c r="C321" s="495">
        <v>9</v>
      </c>
      <c r="D321" s="495"/>
      <c r="E321" s="495"/>
      <c r="F321" s="340" t="s">
        <v>36</v>
      </c>
      <c r="G321" s="496">
        <v>0</v>
      </c>
      <c r="H321" s="496">
        <v>75706851</v>
      </c>
      <c r="I321" s="496">
        <v>0</v>
      </c>
      <c r="J321" s="496">
        <v>75706851</v>
      </c>
      <c r="K321" s="497">
        <v>10.397549259291713</v>
      </c>
    </row>
    <row r="322" spans="1:11" ht="12.75" x14ac:dyDescent="0.2">
      <c r="A322" s="498">
        <v>2</v>
      </c>
      <c r="B322" s="499">
        <v>3</v>
      </c>
      <c r="C322" s="499">
        <v>9</v>
      </c>
      <c r="D322" s="499">
        <v>1</v>
      </c>
      <c r="E322" s="499"/>
      <c r="F322" s="507" t="s">
        <v>243</v>
      </c>
      <c r="G322" s="515">
        <v>0</v>
      </c>
      <c r="H322" s="515">
        <v>5077970</v>
      </c>
      <c r="I322" s="515">
        <v>0</v>
      </c>
      <c r="J322" s="515">
        <v>5077970</v>
      </c>
      <c r="K322" s="516">
        <v>0.69740641057974462</v>
      </c>
    </row>
    <row r="323" spans="1:11" ht="12.75" x14ac:dyDescent="0.2">
      <c r="A323" s="508">
        <v>2</v>
      </c>
      <c r="B323" s="503">
        <v>3</v>
      </c>
      <c r="C323" s="503">
        <v>9</v>
      </c>
      <c r="D323" s="503">
        <v>1</v>
      </c>
      <c r="E323" s="503" t="s">
        <v>305</v>
      </c>
      <c r="F323" s="504" t="s">
        <v>243</v>
      </c>
      <c r="G323" s="505"/>
      <c r="H323" s="505">
        <v>5077970</v>
      </c>
      <c r="I323" s="505"/>
      <c r="J323" s="505">
        <v>5077970</v>
      </c>
      <c r="K323" s="506">
        <v>0.69740641057974462</v>
      </c>
    </row>
    <row r="324" spans="1:11" ht="12.75" x14ac:dyDescent="0.2">
      <c r="A324" s="498">
        <v>2</v>
      </c>
      <c r="B324" s="499">
        <v>3</v>
      </c>
      <c r="C324" s="499">
        <v>9</v>
      </c>
      <c r="D324" s="499">
        <v>2</v>
      </c>
      <c r="E324" s="499"/>
      <c r="F324" s="507" t="s">
        <v>244</v>
      </c>
      <c r="G324" s="515">
        <v>0</v>
      </c>
      <c r="H324" s="515">
        <v>5558850</v>
      </c>
      <c r="I324" s="515">
        <v>0</v>
      </c>
      <c r="J324" s="515">
        <v>5558850</v>
      </c>
      <c r="K324" s="516">
        <v>0.76345028140205906</v>
      </c>
    </row>
    <row r="325" spans="1:11" ht="12.75" x14ac:dyDescent="0.2">
      <c r="A325" s="508">
        <v>2</v>
      </c>
      <c r="B325" s="503">
        <v>3</v>
      </c>
      <c r="C325" s="503">
        <v>9</v>
      </c>
      <c r="D325" s="503">
        <v>2</v>
      </c>
      <c r="E325" s="503" t="s">
        <v>305</v>
      </c>
      <c r="F325" s="504" t="s">
        <v>244</v>
      </c>
      <c r="G325" s="505"/>
      <c r="H325" s="505">
        <v>5558850</v>
      </c>
      <c r="I325" s="505"/>
      <c r="J325" s="505">
        <v>5558850</v>
      </c>
      <c r="K325" s="506">
        <v>0.76345028140205906</v>
      </c>
    </row>
    <row r="326" spans="1:11" ht="12.75" x14ac:dyDescent="0.2">
      <c r="A326" s="498">
        <v>2</v>
      </c>
      <c r="B326" s="499">
        <v>3</v>
      </c>
      <c r="C326" s="499">
        <v>9</v>
      </c>
      <c r="D326" s="499">
        <v>3</v>
      </c>
      <c r="E326" s="499"/>
      <c r="F326" s="507" t="s">
        <v>388</v>
      </c>
      <c r="G326" s="515">
        <v>0</v>
      </c>
      <c r="H326" s="515">
        <v>62855903</v>
      </c>
      <c r="I326" s="515">
        <v>0</v>
      </c>
      <c r="J326" s="515">
        <v>62855903</v>
      </c>
      <c r="K326" s="516">
        <v>8.6326050951420754</v>
      </c>
    </row>
    <row r="327" spans="1:11" ht="12.75" x14ac:dyDescent="0.2">
      <c r="A327" s="508">
        <v>2</v>
      </c>
      <c r="B327" s="503">
        <v>3</v>
      </c>
      <c r="C327" s="503">
        <v>9</v>
      </c>
      <c r="D327" s="503">
        <v>3</v>
      </c>
      <c r="E327" s="503" t="s">
        <v>305</v>
      </c>
      <c r="F327" s="504" t="s">
        <v>388</v>
      </c>
      <c r="G327" s="505"/>
      <c r="H327" s="505">
        <v>62855903</v>
      </c>
      <c r="I327" s="505"/>
      <c r="J327" s="505">
        <v>62855903</v>
      </c>
      <c r="K327" s="506">
        <v>8.6326050951420754</v>
      </c>
    </row>
    <row r="328" spans="1:11" ht="12.75" x14ac:dyDescent="0.2">
      <c r="A328" s="498">
        <v>2</v>
      </c>
      <c r="B328" s="499">
        <v>3</v>
      </c>
      <c r="C328" s="499">
        <v>9</v>
      </c>
      <c r="D328" s="499">
        <v>4</v>
      </c>
      <c r="E328" s="499"/>
      <c r="F328" s="507" t="s">
        <v>245</v>
      </c>
      <c r="G328" s="515">
        <v>0</v>
      </c>
      <c r="H328" s="515">
        <v>0</v>
      </c>
      <c r="I328" s="515">
        <v>0</v>
      </c>
      <c r="J328" s="515">
        <v>0</v>
      </c>
      <c r="K328" s="516">
        <v>0</v>
      </c>
    </row>
    <row r="329" spans="1:11" ht="12.75" x14ac:dyDescent="0.2">
      <c r="A329" s="508">
        <v>2</v>
      </c>
      <c r="B329" s="503">
        <v>3</v>
      </c>
      <c r="C329" s="503">
        <v>9</v>
      </c>
      <c r="D329" s="503">
        <v>4</v>
      </c>
      <c r="E329" s="503" t="s">
        <v>305</v>
      </c>
      <c r="F329" s="504" t="s">
        <v>245</v>
      </c>
      <c r="G329" s="513"/>
      <c r="H329" s="513"/>
      <c r="I329" s="513"/>
      <c r="J329" s="505">
        <v>0</v>
      </c>
      <c r="K329" s="506">
        <v>0</v>
      </c>
    </row>
    <row r="330" spans="1:11" ht="12.75" x14ac:dyDescent="0.2">
      <c r="A330" s="498">
        <v>2</v>
      </c>
      <c r="B330" s="499">
        <v>3</v>
      </c>
      <c r="C330" s="499">
        <v>9</v>
      </c>
      <c r="D330" s="499">
        <v>5</v>
      </c>
      <c r="E330" s="499"/>
      <c r="F330" s="507" t="s">
        <v>246</v>
      </c>
      <c r="G330" s="515">
        <v>0</v>
      </c>
      <c r="H330" s="515">
        <v>288610</v>
      </c>
      <c r="I330" s="515">
        <v>0</v>
      </c>
      <c r="J330" s="515">
        <v>288610</v>
      </c>
      <c r="K330" s="516">
        <v>3.9637584341266317E-2</v>
      </c>
    </row>
    <row r="331" spans="1:11" ht="12.75" x14ac:dyDescent="0.2">
      <c r="A331" s="508">
        <v>2</v>
      </c>
      <c r="B331" s="503">
        <v>3</v>
      </c>
      <c r="C331" s="503">
        <v>9</v>
      </c>
      <c r="D331" s="503">
        <v>5</v>
      </c>
      <c r="E331" s="503" t="s">
        <v>305</v>
      </c>
      <c r="F331" s="504" t="s">
        <v>246</v>
      </c>
      <c r="G331" s="513"/>
      <c r="H331" s="513">
        <v>288610</v>
      </c>
      <c r="I331" s="513"/>
      <c r="J331" s="505">
        <v>288610</v>
      </c>
      <c r="K331" s="506">
        <v>3.9637584341266317E-2</v>
      </c>
    </row>
    <row r="332" spans="1:11" ht="12.75" x14ac:dyDescent="0.2">
      <c r="A332" s="498">
        <v>2</v>
      </c>
      <c r="B332" s="499">
        <v>3</v>
      </c>
      <c r="C332" s="499">
        <v>9</v>
      </c>
      <c r="D332" s="499">
        <v>6</v>
      </c>
      <c r="E332" s="499"/>
      <c r="F332" s="507" t="s">
        <v>247</v>
      </c>
      <c r="G332" s="515">
        <v>0</v>
      </c>
      <c r="H332" s="515">
        <v>1218817</v>
      </c>
      <c r="I332" s="515">
        <v>0</v>
      </c>
      <c r="J332" s="515">
        <v>1218817</v>
      </c>
      <c r="K332" s="516">
        <v>0.1673918493263199</v>
      </c>
    </row>
    <row r="333" spans="1:11" ht="12.75" x14ac:dyDescent="0.2">
      <c r="A333" s="508">
        <v>2</v>
      </c>
      <c r="B333" s="503">
        <v>3</v>
      </c>
      <c r="C333" s="503">
        <v>9</v>
      </c>
      <c r="D333" s="503">
        <v>6</v>
      </c>
      <c r="E333" s="503" t="s">
        <v>305</v>
      </c>
      <c r="F333" s="504" t="s">
        <v>247</v>
      </c>
      <c r="G333" s="505"/>
      <c r="H333" s="505">
        <v>1218817</v>
      </c>
      <c r="I333" s="505"/>
      <c r="J333" s="505">
        <v>1218817</v>
      </c>
      <c r="K333" s="506">
        <v>0.1673918493263199</v>
      </c>
    </row>
    <row r="334" spans="1:11" ht="12.75" x14ac:dyDescent="0.2">
      <c r="A334" s="498">
        <v>2</v>
      </c>
      <c r="B334" s="499">
        <v>3</v>
      </c>
      <c r="C334" s="499">
        <v>9</v>
      </c>
      <c r="D334" s="499">
        <v>7</v>
      </c>
      <c r="E334" s="499"/>
      <c r="F334" s="507" t="s">
        <v>389</v>
      </c>
      <c r="G334" s="515">
        <v>0</v>
      </c>
      <c r="H334" s="515">
        <v>0</v>
      </c>
      <c r="I334" s="515">
        <v>0</v>
      </c>
      <c r="J334" s="515">
        <v>0</v>
      </c>
      <c r="K334" s="516">
        <v>0</v>
      </c>
    </row>
    <row r="335" spans="1:11" ht="12.75" x14ac:dyDescent="0.2">
      <c r="A335" s="508">
        <v>2</v>
      </c>
      <c r="B335" s="503">
        <v>3</v>
      </c>
      <c r="C335" s="503">
        <v>9</v>
      </c>
      <c r="D335" s="503">
        <v>7</v>
      </c>
      <c r="E335" s="503" t="s">
        <v>305</v>
      </c>
      <c r="F335" s="504" t="s">
        <v>389</v>
      </c>
      <c r="G335" s="513"/>
      <c r="H335" s="513"/>
      <c r="I335" s="513"/>
      <c r="J335" s="505">
        <v>0</v>
      </c>
      <c r="K335" s="506">
        <v>0</v>
      </c>
    </row>
    <row r="336" spans="1:11" ht="12.75" x14ac:dyDescent="0.2">
      <c r="A336" s="498">
        <v>2</v>
      </c>
      <c r="B336" s="499">
        <v>3</v>
      </c>
      <c r="C336" s="499">
        <v>9</v>
      </c>
      <c r="D336" s="499">
        <v>8</v>
      </c>
      <c r="E336" s="499"/>
      <c r="F336" s="507" t="s">
        <v>248</v>
      </c>
      <c r="G336" s="515">
        <v>0</v>
      </c>
      <c r="H336" s="515">
        <v>116328</v>
      </c>
      <c r="I336" s="515">
        <v>0</v>
      </c>
      <c r="J336" s="515">
        <v>116328</v>
      </c>
      <c r="K336" s="516">
        <v>1.5976441950212493E-2</v>
      </c>
    </row>
    <row r="337" spans="1:11" ht="12.75" x14ac:dyDescent="0.2">
      <c r="A337" s="508">
        <v>2</v>
      </c>
      <c r="B337" s="503">
        <v>3</v>
      </c>
      <c r="C337" s="503">
        <v>9</v>
      </c>
      <c r="D337" s="503">
        <v>8</v>
      </c>
      <c r="E337" s="503" t="s">
        <v>305</v>
      </c>
      <c r="F337" s="504" t="s">
        <v>248</v>
      </c>
      <c r="G337" s="513"/>
      <c r="H337" s="513">
        <v>116328</v>
      </c>
      <c r="I337" s="513"/>
      <c r="J337" s="505">
        <v>116328</v>
      </c>
      <c r="K337" s="506">
        <v>1.5976441950212493E-2</v>
      </c>
    </row>
    <row r="338" spans="1:11" ht="12.75" x14ac:dyDescent="0.2">
      <c r="A338" s="498">
        <v>2</v>
      </c>
      <c r="B338" s="499">
        <v>3</v>
      </c>
      <c r="C338" s="499">
        <v>9</v>
      </c>
      <c r="D338" s="499">
        <v>9</v>
      </c>
      <c r="E338" s="499"/>
      <c r="F338" s="507" t="s">
        <v>249</v>
      </c>
      <c r="G338" s="515">
        <v>0</v>
      </c>
      <c r="H338" s="515">
        <v>590373</v>
      </c>
      <c r="I338" s="515">
        <v>0</v>
      </c>
      <c r="J338" s="515">
        <v>590373</v>
      </c>
      <c r="K338" s="516">
        <v>8.1081596550037827E-2</v>
      </c>
    </row>
    <row r="339" spans="1:11" ht="12.75" x14ac:dyDescent="0.2">
      <c r="A339" s="508">
        <v>2</v>
      </c>
      <c r="B339" s="503">
        <v>3</v>
      </c>
      <c r="C339" s="503">
        <v>9</v>
      </c>
      <c r="D339" s="503">
        <v>9</v>
      </c>
      <c r="E339" s="503" t="s">
        <v>305</v>
      </c>
      <c r="F339" s="504" t="s">
        <v>249</v>
      </c>
      <c r="G339" s="505"/>
      <c r="H339" s="505">
        <v>590373</v>
      </c>
      <c r="I339" s="505"/>
      <c r="J339" s="505">
        <v>590373</v>
      </c>
      <c r="K339" s="506">
        <v>8.1081596550037827E-2</v>
      </c>
    </row>
    <row r="340" spans="1:11" ht="12.75" x14ac:dyDescent="0.2">
      <c r="A340" s="489">
        <v>2</v>
      </c>
      <c r="B340" s="490">
        <v>4</v>
      </c>
      <c r="C340" s="491"/>
      <c r="D340" s="491"/>
      <c r="E340" s="491"/>
      <c r="F340" s="344" t="s">
        <v>390</v>
      </c>
      <c r="G340" s="492">
        <v>0</v>
      </c>
      <c r="H340" s="492">
        <v>0</v>
      </c>
      <c r="I340" s="492">
        <v>0</v>
      </c>
      <c r="J340" s="492">
        <v>0</v>
      </c>
      <c r="K340" s="493">
        <v>0</v>
      </c>
    </row>
    <row r="341" spans="1:11" ht="12.75" x14ac:dyDescent="0.2">
      <c r="A341" s="494">
        <v>2</v>
      </c>
      <c r="B341" s="495">
        <v>4</v>
      </c>
      <c r="C341" s="495">
        <v>1</v>
      </c>
      <c r="D341" s="495"/>
      <c r="E341" s="495"/>
      <c r="F341" s="340" t="s">
        <v>391</v>
      </c>
      <c r="G341" s="496">
        <v>0</v>
      </c>
      <c r="H341" s="496">
        <v>0</v>
      </c>
      <c r="I341" s="496">
        <v>0</v>
      </c>
      <c r="J341" s="496">
        <v>0</v>
      </c>
      <c r="K341" s="497">
        <v>0</v>
      </c>
    </row>
    <row r="342" spans="1:11" ht="12.75" x14ac:dyDescent="0.2">
      <c r="A342" s="498">
        <v>2</v>
      </c>
      <c r="B342" s="499">
        <v>4</v>
      </c>
      <c r="C342" s="499">
        <v>1</v>
      </c>
      <c r="D342" s="499">
        <v>1</v>
      </c>
      <c r="E342" s="499"/>
      <c r="F342" s="507" t="s">
        <v>392</v>
      </c>
      <c r="G342" s="515">
        <v>0</v>
      </c>
      <c r="H342" s="515">
        <v>0</v>
      </c>
      <c r="I342" s="515">
        <v>0</v>
      </c>
      <c r="J342" s="515">
        <v>0</v>
      </c>
      <c r="K342" s="516">
        <v>0</v>
      </c>
    </row>
    <row r="343" spans="1:11" ht="12.75" x14ac:dyDescent="0.2">
      <c r="A343" s="508">
        <v>2</v>
      </c>
      <c r="B343" s="503">
        <v>4</v>
      </c>
      <c r="C343" s="503">
        <v>1</v>
      </c>
      <c r="D343" s="503">
        <v>1</v>
      </c>
      <c r="E343" s="503" t="s">
        <v>305</v>
      </c>
      <c r="F343" s="315" t="s">
        <v>393</v>
      </c>
      <c r="G343" s="505"/>
      <c r="H343" s="505"/>
      <c r="I343" s="505"/>
      <c r="J343" s="505">
        <v>0</v>
      </c>
      <c r="K343" s="506">
        <v>0</v>
      </c>
    </row>
    <row r="344" spans="1:11" ht="12.75" x14ac:dyDescent="0.2">
      <c r="A344" s="508">
        <v>2</v>
      </c>
      <c r="B344" s="503">
        <v>4</v>
      </c>
      <c r="C344" s="503">
        <v>1</v>
      </c>
      <c r="D344" s="503">
        <v>1</v>
      </c>
      <c r="E344" s="503" t="s">
        <v>306</v>
      </c>
      <c r="F344" s="315" t="s">
        <v>394</v>
      </c>
      <c r="G344" s="505"/>
      <c r="H344" s="505"/>
      <c r="I344" s="505"/>
      <c r="J344" s="505">
        <v>0</v>
      </c>
      <c r="K344" s="506">
        <v>0</v>
      </c>
    </row>
    <row r="345" spans="1:11" ht="12.75" x14ac:dyDescent="0.2">
      <c r="A345" s="508">
        <v>2</v>
      </c>
      <c r="B345" s="503">
        <v>4</v>
      </c>
      <c r="C345" s="503">
        <v>1</v>
      </c>
      <c r="D345" s="503">
        <v>1</v>
      </c>
      <c r="E345" s="503" t="s">
        <v>307</v>
      </c>
      <c r="F345" s="315" t="s">
        <v>395</v>
      </c>
      <c r="G345" s="513"/>
      <c r="H345" s="513"/>
      <c r="I345" s="513"/>
      <c r="J345" s="505">
        <v>0</v>
      </c>
      <c r="K345" s="506">
        <v>0</v>
      </c>
    </row>
    <row r="346" spans="1:11" ht="12.75" x14ac:dyDescent="0.2">
      <c r="A346" s="498">
        <v>2</v>
      </c>
      <c r="B346" s="499">
        <v>4</v>
      </c>
      <c r="C346" s="499">
        <v>1</v>
      </c>
      <c r="D346" s="499">
        <v>2</v>
      </c>
      <c r="E346" s="499"/>
      <c r="F346" s="507" t="s">
        <v>396</v>
      </c>
      <c r="G346" s="515">
        <v>0</v>
      </c>
      <c r="H346" s="515">
        <v>0</v>
      </c>
      <c r="I346" s="515">
        <v>0</v>
      </c>
      <c r="J346" s="515">
        <v>0</v>
      </c>
      <c r="K346" s="516">
        <v>0</v>
      </c>
    </row>
    <row r="347" spans="1:11" ht="12.75" x14ac:dyDescent="0.2">
      <c r="A347" s="508">
        <v>2</v>
      </c>
      <c r="B347" s="503">
        <v>4</v>
      </c>
      <c r="C347" s="503">
        <v>1</v>
      </c>
      <c r="D347" s="503">
        <v>2</v>
      </c>
      <c r="E347" s="503" t="s">
        <v>305</v>
      </c>
      <c r="F347" s="315" t="s">
        <v>397</v>
      </c>
      <c r="G347" s="505"/>
      <c r="H347" s="505"/>
      <c r="I347" s="505"/>
      <c r="J347" s="505">
        <v>0</v>
      </c>
      <c r="K347" s="506">
        <v>0</v>
      </c>
    </row>
    <row r="348" spans="1:11" ht="12.75" x14ac:dyDescent="0.2">
      <c r="A348" s="508">
        <v>2</v>
      </c>
      <c r="B348" s="503">
        <v>4</v>
      </c>
      <c r="C348" s="503">
        <v>1</v>
      </c>
      <c r="D348" s="503">
        <v>2</v>
      </c>
      <c r="E348" s="503" t="s">
        <v>306</v>
      </c>
      <c r="F348" s="315" t="s">
        <v>398</v>
      </c>
      <c r="G348" s="505"/>
      <c r="H348" s="505"/>
      <c r="I348" s="505"/>
      <c r="J348" s="505">
        <v>0</v>
      </c>
      <c r="K348" s="506">
        <v>0</v>
      </c>
    </row>
    <row r="349" spans="1:11" ht="12.75" x14ac:dyDescent="0.2">
      <c r="A349" s="508">
        <v>2</v>
      </c>
      <c r="B349" s="503">
        <v>4</v>
      </c>
      <c r="C349" s="503">
        <v>1</v>
      </c>
      <c r="D349" s="503">
        <v>2</v>
      </c>
      <c r="E349" s="503" t="s">
        <v>307</v>
      </c>
      <c r="F349" s="315" t="s">
        <v>399</v>
      </c>
      <c r="G349" s="513"/>
      <c r="H349" s="513"/>
      <c r="I349" s="513"/>
      <c r="J349" s="505">
        <v>0</v>
      </c>
      <c r="K349" s="506">
        <v>0</v>
      </c>
    </row>
    <row r="350" spans="1:11" ht="12.75" x14ac:dyDescent="0.2">
      <c r="A350" s="498">
        <v>2</v>
      </c>
      <c r="B350" s="499">
        <v>4</v>
      </c>
      <c r="C350" s="499">
        <v>1</v>
      </c>
      <c r="D350" s="499">
        <v>4</v>
      </c>
      <c r="E350" s="503"/>
      <c r="F350" s="329" t="s">
        <v>400</v>
      </c>
      <c r="G350" s="515">
        <v>0</v>
      </c>
      <c r="H350" s="515">
        <v>0</v>
      </c>
      <c r="I350" s="515">
        <v>0</v>
      </c>
      <c r="J350" s="515">
        <v>0</v>
      </c>
      <c r="K350" s="516">
        <v>0</v>
      </c>
    </row>
    <row r="351" spans="1:11" ht="12.75" x14ac:dyDescent="0.2">
      <c r="A351" s="525">
        <v>2</v>
      </c>
      <c r="B351" s="526">
        <v>4</v>
      </c>
      <c r="C351" s="526">
        <v>1</v>
      </c>
      <c r="D351" s="526">
        <v>4</v>
      </c>
      <c r="E351" s="503" t="s">
        <v>305</v>
      </c>
      <c r="F351" s="332" t="s">
        <v>401</v>
      </c>
      <c r="G351" s="505"/>
      <c r="H351" s="505"/>
      <c r="I351" s="505"/>
      <c r="J351" s="505">
        <v>0</v>
      </c>
      <c r="K351" s="506">
        <v>0</v>
      </c>
    </row>
    <row r="352" spans="1:11" ht="12.75" x14ac:dyDescent="0.2">
      <c r="A352" s="508">
        <v>2</v>
      </c>
      <c r="B352" s="503">
        <v>4</v>
      </c>
      <c r="C352" s="503">
        <v>1</v>
      </c>
      <c r="D352" s="503">
        <v>4</v>
      </c>
      <c r="E352" s="503" t="s">
        <v>306</v>
      </c>
      <c r="F352" s="315" t="s">
        <v>402</v>
      </c>
      <c r="G352" s="513"/>
      <c r="H352" s="513"/>
      <c r="I352" s="513"/>
      <c r="J352" s="505">
        <v>0</v>
      </c>
      <c r="K352" s="506">
        <v>0</v>
      </c>
    </row>
    <row r="353" spans="1:11" ht="12.75" x14ac:dyDescent="0.2">
      <c r="A353" s="514">
        <v>2</v>
      </c>
      <c r="B353" s="499">
        <v>4</v>
      </c>
      <c r="C353" s="499">
        <v>1</v>
      </c>
      <c r="D353" s="499">
        <v>5</v>
      </c>
      <c r="E353" s="499"/>
      <c r="F353" s="329" t="s">
        <v>403</v>
      </c>
      <c r="G353" s="500">
        <v>0</v>
      </c>
      <c r="H353" s="500">
        <v>0</v>
      </c>
      <c r="I353" s="500">
        <v>0</v>
      </c>
      <c r="J353" s="500">
        <v>0</v>
      </c>
      <c r="K353" s="501">
        <v>0</v>
      </c>
    </row>
    <row r="354" spans="1:11" ht="12.75" x14ac:dyDescent="0.2">
      <c r="A354" s="508">
        <v>2</v>
      </c>
      <c r="B354" s="503">
        <v>4</v>
      </c>
      <c r="C354" s="503">
        <v>1</v>
      </c>
      <c r="D354" s="503">
        <v>5</v>
      </c>
      <c r="E354" s="503" t="s">
        <v>305</v>
      </c>
      <c r="F354" s="315" t="s">
        <v>403</v>
      </c>
      <c r="G354" s="513"/>
      <c r="H354" s="513"/>
      <c r="I354" s="513"/>
      <c r="J354" s="505">
        <v>0</v>
      </c>
      <c r="K354" s="506">
        <v>0</v>
      </c>
    </row>
    <row r="355" spans="1:11" ht="12.75" x14ac:dyDescent="0.2">
      <c r="A355" s="498">
        <v>2</v>
      </c>
      <c r="B355" s="499">
        <v>4</v>
      </c>
      <c r="C355" s="499">
        <v>1</v>
      </c>
      <c r="D355" s="499">
        <v>6</v>
      </c>
      <c r="E355" s="503"/>
      <c r="F355" s="329" t="s">
        <v>404</v>
      </c>
      <c r="G355" s="515">
        <v>0</v>
      </c>
      <c r="H355" s="515">
        <v>0</v>
      </c>
      <c r="I355" s="515">
        <v>0</v>
      </c>
      <c r="J355" s="515">
        <v>0</v>
      </c>
      <c r="K355" s="516">
        <v>0</v>
      </c>
    </row>
    <row r="356" spans="1:11" ht="12.75" x14ac:dyDescent="0.2">
      <c r="A356" s="508">
        <v>2</v>
      </c>
      <c r="B356" s="503">
        <v>4</v>
      </c>
      <c r="C356" s="503">
        <v>1</v>
      </c>
      <c r="D356" s="503">
        <v>6</v>
      </c>
      <c r="E356" s="503" t="s">
        <v>305</v>
      </c>
      <c r="F356" s="315" t="s">
        <v>405</v>
      </c>
      <c r="G356" s="513"/>
      <c r="H356" s="513"/>
      <c r="I356" s="513"/>
      <c r="J356" s="505">
        <v>0</v>
      </c>
      <c r="K356" s="506">
        <v>0</v>
      </c>
    </row>
    <row r="357" spans="1:11" ht="12.75" x14ac:dyDescent="0.2">
      <c r="A357" s="494">
        <v>2</v>
      </c>
      <c r="B357" s="495">
        <v>4</v>
      </c>
      <c r="C357" s="495">
        <v>2</v>
      </c>
      <c r="D357" s="495"/>
      <c r="E357" s="495"/>
      <c r="F357" s="340" t="s">
        <v>406</v>
      </c>
      <c r="G357" s="496">
        <v>0</v>
      </c>
      <c r="H357" s="496">
        <v>0</v>
      </c>
      <c r="I357" s="496">
        <v>0</v>
      </c>
      <c r="J357" s="496">
        <v>0</v>
      </c>
      <c r="K357" s="497">
        <v>0</v>
      </c>
    </row>
    <row r="358" spans="1:11" ht="12.75" x14ac:dyDescent="0.2">
      <c r="A358" s="498">
        <v>2</v>
      </c>
      <c r="B358" s="499">
        <v>4</v>
      </c>
      <c r="C358" s="499">
        <v>2</v>
      </c>
      <c r="D358" s="499">
        <v>1</v>
      </c>
      <c r="E358" s="503"/>
      <c r="F358" s="507" t="s">
        <v>407</v>
      </c>
      <c r="G358" s="515">
        <v>0</v>
      </c>
      <c r="H358" s="515">
        <v>0</v>
      </c>
      <c r="I358" s="515">
        <v>0</v>
      </c>
      <c r="J358" s="515">
        <v>0</v>
      </c>
      <c r="K358" s="516">
        <v>0</v>
      </c>
    </row>
    <row r="359" spans="1:11" ht="12.75" x14ac:dyDescent="0.2">
      <c r="A359" s="502">
        <v>2</v>
      </c>
      <c r="B359" s="503">
        <v>4</v>
      </c>
      <c r="C359" s="503">
        <v>2</v>
      </c>
      <c r="D359" s="503">
        <v>1</v>
      </c>
      <c r="E359" s="503" t="s">
        <v>305</v>
      </c>
      <c r="F359" s="315" t="s">
        <v>408</v>
      </c>
      <c r="G359" s="513"/>
      <c r="H359" s="513"/>
      <c r="I359" s="513"/>
      <c r="J359" s="505">
        <v>0</v>
      </c>
      <c r="K359" s="506">
        <v>0</v>
      </c>
    </row>
    <row r="360" spans="1:11" ht="22.5" x14ac:dyDescent="0.2">
      <c r="A360" s="498">
        <v>2</v>
      </c>
      <c r="B360" s="499">
        <v>4</v>
      </c>
      <c r="C360" s="499">
        <v>2</v>
      </c>
      <c r="D360" s="499">
        <v>2</v>
      </c>
      <c r="E360" s="503"/>
      <c r="F360" s="329" t="s">
        <v>409</v>
      </c>
      <c r="G360" s="500">
        <v>0</v>
      </c>
      <c r="H360" s="500">
        <v>0</v>
      </c>
      <c r="I360" s="500">
        <v>0</v>
      </c>
      <c r="J360" s="500">
        <v>0</v>
      </c>
      <c r="K360" s="501">
        <v>0</v>
      </c>
    </row>
    <row r="361" spans="1:11" ht="22.5" x14ac:dyDescent="0.2">
      <c r="A361" s="502">
        <v>2</v>
      </c>
      <c r="B361" s="503">
        <v>4</v>
      </c>
      <c r="C361" s="503">
        <v>2</v>
      </c>
      <c r="D361" s="503">
        <v>2</v>
      </c>
      <c r="E361" s="503" t="s">
        <v>305</v>
      </c>
      <c r="F361" s="315" t="s">
        <v>410</v>
      </c>
      <c r="G361" s="513"/>
      <c r="H361" s="513"/>
      <c r="I361" s="513"/>
      <c r="J361" s="505">
        <v>0</v>
      </c>
      <c r="K361" s="506">
        <v>0</v>
      </c>
    </row>
    <row r="362" spans="1:11" ht="22.5" x14ac:dyDescent="0.2">
      <c r="A362" s="502">
        <v>2</v>
      </c>
      <c r="B362" s="503">
        <v>4</v>
      </c>
      <c r="C362" s="503">
        <v>2</v>
      </c>
      <c r="D362" s="503">
        <v>2</v>
      </c>
      <c r="E362" s="503" t="s">
        <v>306</v>
      </c>
      <c r="F362" s="315" t="s">
        <v>411</v>
      </c>
      <c r="G362" s="513"/>
      <c r="H362" s="513"/>
      <c r="I362" s="513"/>
      <c r="J362" s="505">
        <v>0</v>
      </c>
      <c r="K362" s="506">
        <v>0</v>
      </c>
    </row>
    <row r="363" spans="1:11" ht="22.5" x14ac:dyDescent="0.2">
      <c r="A363" s="502">
        <v>2</v>
      </c>
      <c r="B363" s="503">
        <v>4</v>
      </c>
      <c r="C363" s="503">
        <v>2</v>
      </c>
      <c r="D363" s="503">
        <v>2</v>
      </c>
      <c r="E363" s="503" t="s">
        <v>307</v>
      </c>
      <c r="F363" s="315" t="s">
        <v>412</v>
      </c>
      <c r="G363" s="513"/>
      <c r="H363" s="513"/>
      <c r="I363" s="513"/>
      <c r="J363" s="505">
        <v>0</v>
      </c>
      <c r="K363" s="506">
        <v>0</v>
      </c>
    </row>
    <row r="364" spans="1:11" ht="12.75" x14ac:dyDescent="0.2">
      <c r="A364" s="507">
        <v>2</v>
      </c>
      <c r="B364" s="499">
        <v>4</v>
      </c>
      <c r="C364" s="499">
        <v>2</v>
      </c>
      <c r="D364" s="499">
        <v>3</v>
      </c>
      <c r="E364" s="499"/>
      <c r="F364" s="329" t="s">
        <v>413</v>
      </c>
      <c r="G364" s="513">
        <v>0</v>
      </c>
      <c r="H364" s="513">
        <v>0</v>
      </c>
      <c r="I364" s="513">
        <v>0</v>
      </c>
      <c r="J364" s="513">
        <v>0</v>
      </c>
      <c r="K364" s="527">
        <v>0</v>
      </c>
    </row>
    <row r="365" spans="1:11" ht="22.5" x14ac:dyDescent="0.2">
      <c r="A365" s="504">
        <v>2</v>
      </c>
      <c r="B365" s="503">
        <v>4</v>
      </c>
      <c r="C365" s="503">
        <v>2</v>
      </c>
      <c r="D365" s="503">
        <v>3</v>
      </c>
      <c r="E365" s="503" t="s">
        <v>305</v>
      </c>
      <c r="F365" s="315" t="s">
        <v>414</v>
      </c>
      <c r="G365" s="505"/>
      <c r="H365" s="505"/>
      <c r="I365" s="505"/>
      <c r="J365" s="505">
        <v>0</v>
      </c>
      <c r="K365" s="506">
        <v>0</v>
      </c>
    </row>
    <row r="366" spans="1:11" ht="12.75" x14ac:dyDescent="0.2">
      <c r="A366" s="504">
        <v>2</v>
      </c>
      <c r="B366" s="503">
        <v>4</v>
      </c>
      <c r="C366" s="503">
        <v>2</v>
      </c>
      <c r="D366" s="503">
        <v>3</v>
      </c>
      <c r="E366" s="503" t="s">
        <v>306</v>
      </c>
      <c r="F366" s="315" t="s">
        <v>415</v>
      </c>
      <c r="G366" s="505"/>
      <c r="H366" s="505"/>
      <c r="I366" s="505"/>
      <c r="J366" s="505">
        <v>0</v>
      </c>
      <c r="K366" s="506">
        <v>0</v>
      </c>
    </row>
    <row r="367" spans="1:11" ht="22.5" x14ac:dyDescent="0.2">
      <c r="A367" s="504">
        <v>2</v>
      </c>
      <c r="B367" s="503">
        <v>4</v>
      </c>
      <c r="C367" s="503">
        <v>2</v>
      </c>
      <c r="D367" s="503">
        <v>3</v>
      </c>
      <c r="E367" s="503" t="s">
        <v>307</v>
      </c>
      <c r="F367" s="315" t="s">
        <v>416</v>
      </c>
      <c r="G367" s="505"/>
      <c r="H367" s="505"/>
      <c r="I367" s="505"/>
      <c r="J367" s="505">
        <v>0</v>
      </c>
      <c r="K367" s="506">
        <v>0</v>
      </c>
    </row>
    <row r="368" spans="1:11" ht="12.75" x14ac:dyDescent="0.2">
      <c r="A368" s="494">
        <v>2</v>
      </c>
      <c r="B368" s="495">
        <v>4</v>
      </c>
      <c r="C368" s="495">
        <v>4</v>
      </c>
      <c r="D368" s="495"/>
      <c r="E368" s="495"/>
      <c r="F368" s="340" t="s">
        <v>417</v>
      </c>
      <c r="G368" s="496">
        <v>0</v>
      </c>
      <c r="H368" s="496">
        <v>0</v>
      </c>
      <c r="I368" s="496">
        <v>0</v>
      </c>
      <c r="J368" s="496">
        <v>0</v>
      </c>
      <c r="K368" s="497">
        <v>0</v>
      </c>
    </row>
    <row r="369" spans="1:11" ht="12.75" x14ac:dyDescent="0.2">
      <c r="A369" s="507">
        <v>2</v>
      </c>
      <c r="B369" s="499">
        <v>4</v>
      </c>
      <c r="C369" s="499">
        <v>4</v>
      </c>
      <c r="D369" s="499">
        <v>1</v>
      </c>
      <c r="E369" s="499"/>
      <c r="F369" s="329" t="s">
        <v>418</v>
      </c>
      <c r="G369" s="513">
        <v>0</v>
      </c>
      <c r="H369" s="513">
        <v>0</v>
      </c>
      <c r="I369" s="513">
        <v>0</v>
      </c>
      <c r="J369" s="513">
        <v>0</v>
      </c>
      <c r="K369" s="527">
        <v>0</v>
      </c>
    </row>
    <row r="370" spans="1:11" ht="22.5" x14ac:dyDescent="0.2">
      <c r="A370" s="504">
        <v>2</v>
      </c>
      <c r="B370" s="503">
        <v>4</v>
      </c>
      <c r="C370" s="503">
        <v>4</v>
      </c>
      <c r="D370" s="503">
        <v>1</v>
      </c>
      <c r="E370" s="503" t="s">
        <v>305</v>
      </c>
      <c r="F370" s="315" t="s">
        <v>419</v>
      </c>
      <c r="G370" s="505"/>
      <c r="H370" s="505"/>
      <c r="I370" s="505"/>
      <c r="J370" s="505">
        <v>0</v>
      </c>
      <c r="K370" s="506">
        <v>0</v>
      </c>
    </row>
    <row r="371" spans="1:11" ht="22.5" x14ac:dyDescent="0.2">
      <c r="A371" s="504">
        <v>2</v>
      </c>
      <c r="B371" s="503">
        <v>4</v>
      </c>
      <c r="C371" s="503">
        <v>4</v>
      </c>
      <c r="D371" s="503">
        <v>1</v>
      </c>
      <c r="E371" s="503" t="s">
        <v>306</v>
      </c>
      <c r="F371" s="315" t="s">
        <v>420</v>
      </c>
      <c r="G371" s="505"/>
      <c r="H371" s="505"/>
      <c r="I371" s="505"/>
      <c r="J371" s="505">
        <v>0</v>
      </c>
      <c r="K371" s="506">
        <v>0</v>
      </c>
    </row>
    <row r="372" spans="1:11" ht="22.5" x14ac:dyDescent="0.2">
      <c r="A372" s="504">
        <v>2</v>
      </c>
      <c r="B372" s="503">
        <v>4</v>
      </c>
      <c r="C372" s="503">
        <v>4</v>
      </c>
      <c r="D372" s="503">
        <v>1</v>
      </c>
      <c r="E372" s="503" t="s">
        <v>307</v>
      </c>
      <c r="F372" s="315" t="s">
        <v>421</v>
      </c>
      <c r="G372" s="505"/>
      <c r="H372" s="505"/>
      <c r="I372" s="505"/>
      <c r="J372" s="505">
        <v>0</v>
      </c>
      <c r="K372" s="506">
        <v>0</v>
      </c>
    </row>
    <row r="373" spans="1:11" ht="12.75" x14ac:dyDescent="0.2">
      <c r="A373" s="494">
        <v>2</v>
      </c>
      <c r="B373" s="495">
        <v>4</v>
      </c>
      <c r="C373" s="495">
        <v>6</v>
      </c>
      <c r="D373" s="495"/>
      <c r="E373" s="495"/>
      <c r="F373" s="340" t="s">
        <v>422</v>
      </c>
      <c r="G373" s="496">
        <v>0</v>
      </c>
      <c r="H373" s="496">
        <v>0</v>
      </c>
      <c r="I373" s="496">
        <v>0</v>
      </c>
      <c r="J373" s="496">
        <v>0</v>
      </c>
      <c r="K373" s="497">
        <v>0</v>
      </c>
    </row>
    <row r="374" spans="1:11" ht="12.75" x14ac:dyDescent="0.2">
      <c r="A374" s="514">
        <v>2</v>
      </c>
      <c r="B374" s="499">
        <v>4</v>
      </c>
      <c r="C374" s="499">
        <v>6</v>
      </c>
      <c r="D374" s="499">
        <v>1</v>
      </c>
      <c r="E374" s="499"/>
      <c r="F374" s="329" t="s">
        <v>423</v>
      </c>
      <c r="G374" s="515">
        <v>0</v>
      </c>
      <c r="H374" s="515">
        <v>0</v>
      </c>
      <c r="I374" s="515">
        <v>0</v>
      </c>
      <c r="J374" s="515">
        <v>0</v>
      </c>
      <c r="K374" s="516">
        <v>0</v>
      </c>
    </row>
    <row r="375" spans="1:11" ht="12.75" x14ac:dyDescent="0.2">
      <c r="A375" s="508">
        <v>2</v>
      </c>
      <c r="B375" s="503">
        <v>4</v>
      </c>
      <c r="C375" s="503">
        <v>6</v>
      </c>
      <c r="D375" s="503">
        <v>1</v>
      </c>
      <c r="E375" s="503" t="s">
        <v>305</v>
      </c>
      <c r="F375" s="315" t="s">
        <v>423</v>
      </c>
      <c r="G375" s="513"/>
      <c r="H375" s="513"/>
      <c r="I375" s="513"/>
      <c r="J375" s="505">
        <v>0</v>
      </c>
      <c r="K375" s="506">
        <v>0</v>
      </c>
    </row>
    <row r="376" spans="1:11" ht="12.75" x14ac:dyDescent="0.2">
      <c r="A376" s="514">
        <v>2</v>
      </c>
      <c r="B376" s="499">
        <v>4</v>
      </c>
      <c r="C376" s="499">
        <v>6</v>
      </c>
      <c r="D376" s="499">
        <v>2</v>
      </c>
      <c r="E376" s="499"/>
      <c r="F376" s="329" t="s">
        <v>424</v>
      </c>
      <c r="G376" s="500">
        <v>0</v>
      </c>
      <c r="H376" s="500">
        <v>0</v>
      </c>
      <c r="I376" s="500">
        <v>0</v>
      </c>
      <c r="J376" s="500">
        <v>0</v>
      </c>
      <c r="K376" s="501">
        <v>0</v>
      </c>
    </row>
    <row r="377" spans="1:11" ht="12.75" x14ac:dyDescent="0.2">
      <c r="A377" s="508">
        <v>2</v>
      </c>
      <c r="B377" s="503">
        <v>4</v>
      </c>
      <c r="C377" s="503">
        <v>6</v>
      </c>
      <c r="D377" s="503">
        <v>2</v>
      </c>
      <c r="E377" s="503" t="s">
        <v>305</v>
      </c>
      <c r="F377" s="315" t="s">
        <v>424</v>
      </c>
      <c r="G377" s="513"/>
      <c r="H377" s="513"/>
      <c r="I377" s="513"/>
      <c r="J377" s="505">
        <v>0</v>
      </c>
      <c r="K377" s="506">
        <v>0</v>
      </c>
    </row>
    <row r="378" spans="1:11" ht="12.75" x14ac:dyDescent="0.2">
      <c r="A378" s="514">
        <v>2</v>
      </c>
      <c r="B378" s="499">
        <v>4</v>
      </c>
      <c r="C378" s="499">
        <v>6</v>
      </c>
      <c r="D378" s="499">
        <v>3</v>
      </c>
      <c r="E378" s="503"/>
      <c r="F378" s="329" t="s">
        <v>425</v>
      </c>
      <c r="G378" s="500">
        <v>0</v>
      </c>
      <c r="H378" s="500">
        <v>0</v>
      </c>
      <c r="I378" s="500">
        <v>0</v>
      </c>
      <c r="J378" s="500">
        <v>0</v>
      </c>
      <c r="K378" s="501">
        <v>0</v>
      </c>
    </row>
    <row r="379" spans="1:11" ht="12.75" x14ac:dyDescent="0.2">
      <c r="A379" s="508">
        <v>2</v>
      </c>
      <c r="B379" s="503">
        <v>4</v>
      </c>
      <c r="C379" s="503">
        <v>6</v>
      </c>
      <c r="D379" s="503">
        <v>3</v>
      </c>
      <c r="E379" s="503" t="s">
        <v>305</v>
      </c>
      <c r="F379" s="315" t="s">
        <v>425</v>
      </c>
      <c r="G379" s="513"/>
      <c r="H379" s="513"/>
      <c r="I379" s="513"/>
      <c r="J379" s="505">
        <v>0</v>
      </c>
      <c r="K379" s="506">
        <v>0</v>
      </c>
    </row>
    <row r="380" spans="1:11" ht="12.75" x14ac:dyDescent="0.2">
      <c r="A380" s="514">
        <v>2</v>
      </c>
      <c r="B380" s="499">
        <v>4</v>
      </c>
      <c r="C380" s="499">
        <v>6</v>
      </c>
      <c r="D380" s="499">
        <v>4</v>
      </c>
      <c r="E380" s="499"/>
      <c r="F380" s="329" t="s">
        <v>426</v>
      </c>
      <c r="G380" s="500">
        <v>0</v>
      </c>
      <c r="H380" s="500">
        <v>0</v>
      </c>
      <c r="I380" s="500">
        <v>0</v>
      </c>
      <c r="J380" s="500">
        <v>0</v>
      </c>
      <c r="K380" s="501">
        <v>0</v>
      </c>
    </row>
    <row r="381" spans="1:11" ht="12.75" x14ac:dyDescent="0.2">
      <c r="A381" s="508">
        <v>2</v>
      </c>
      <c r="B381" s="503">
        <v>4</v>
      </c>
      <c r="C381" s="503">
        <v>6</v>
      </c>
      <c r="D381" s="503">
        <v>4</v>
      </c>
      <c r="E381" s="503" t="s">
        <v>305</v>
      </c>
      <c r="F381" s="315" t="s">
        <v>426</v>
      </c>
      <c r="G381" s="513"/>
      <c r="H381" s="513"/>
      <c r="I381" s="513"/>
      <c r="J381" s="505">
        <v>0</v>
      </c>
      <c r="K381" s="506">
        <v>0</v>
      </c>
    </row>
    <row r="382" spans="1:11" ht="12.75" x14ac:dyDescent="0.2">
      <c r="A382" s="494">
        <v>2</v>
      </c>
      <c r="B382" s="495">
        <v>4</v>
      </c>
      <c r="C382" s="495">
        <v>7</v>
      </c>
      <c r="D382" s="495"/>
      <c r="E382" s="495"/>
      <c r="F382" s="340" t="s">
        <v>427</v>
      </c>
      <c r="G382" s="496">
        <v>0</v>
      </c>
      <c r="H382" s="496">
        <v>0</v>
      </c>
      <c r="I382" s="496">
        <v>0</v>
      </c>
      <c r="J382" s="496">
        <v>0</v>
      </c>
      <c r="K382" s="497">
        <v>0</v>
      </c>
    </row>
    <row r="383" spans="1:11" ht="22.5" x14ac:dyDescent="0.2">
      <c r="A383" s="498">
        <v>2</v>
      </c>
      <c r="B383" s="499">
        <v>4</v>
      </c>
      <c r="C383" s="499">
        <v>7</v>
      </c>
      <c r="D383" s="499">
        <v>1</v>
      </c>
      <c r="E383" s="499"/>
      <c r="F383" s="329" t="s">
        <v>428</v>
      </c>
      <c r="G383" s="515">
        <v>0</v>
      </c>
      <c r="H383" s="515">
        <v>0</v>
      </c>
      <c r="I383" s="515">
        <v>0</v>
      </c>
      <c r="J383" s="515">
        <v>0</v>
      </c>
      <c r="K383" s="516">
        <v>0</v>
      </c>
    </row>
    <row r="384" spans="1:11" ht="12.75" x14ac:dyDescent="0.2">
      <c r="A384" s="508">
        <v>2</v>
      </c>
      <c r="B384" s="503">
        <v>4</v>
      </c>
      <c r="C384" s="503">
        <v>7</v>
      </c>
      <c r="D384" s="503">
        <v>1</v>
      </c>
      <c r="E384" s="503" t="s">
        <v>305</v>
      </c>
      <c r="F384" s="315" t="s">
        <v>429</v>
      </c>
      <c r="G384" s="513"/>
      <c r="H384" s="513"/>
      <c r="I384" s="513"/>
      <c r="J384" s="505">
        <v>0</v>
      </c>
      <c r="K384" s="506">
        <v>0</v>
      </c>
    </row>
    <row r="385" spans="1:11" ht="12.75" x14ac:dyDescent="0.2">
      <c r="A385" s="514">
        <v>2</v>
      </c>
      <c r="B385" s="499">
        <v>4</v>
      </c>
      <c r="C385" s="499">
        <v>7</v>
      </c>
      <c r="D385" s="499">
        <v>2</v>
      </c>
      <c r="E385" s="499"/>
      <c r="F385" s="329" t="s">
        <v>430</v>
      </c>
      <c r="G385" s="500">
        <v>0</v>
      </c>
      <c r="H385" s="500">
        <v>0</v>
      </c>
      <c r="I385" s="500">
        <v>0</v>
      </c>
      <c r="J385" s="500">
        <v>0</v>
      </c>
      <c r="K385" s="501">
        <v>0</v>
      </c>
    </row>
    <row r="386" spans="1:11" ht="12.75" x14ac:dyDescent="0.2">
      <c r="A386" s="508">
        <v>2</v>
      </c>
      <c r="B386" s="503">
        <v>4</v>
      </c>
      <c r="C386" s="503">
        <v>7</v>
      </c>
      <c r="D386" s="503">
        <v>2</v>
      </c>
      <c r="E386" s="503" t="s">
        <v>305</v>
      </c>
      <c r="F386" s="315" t="s">
        <v>431</v>
      </c>
      <c r="G386" s="513"/>
      <c r="H386" s="513"/>
      <c r="I386" s="513"/>
      <c r="J386" s="505">
        <v>0</v>
      </c>
      <c r="K386" s="506">
        <v>0</v>
      </c>
    </row>
    <row r="387" spans="1:11" ht="12.75" x14ac:dyDescent="0.2">
      <c r="A387" s="514">
        <v>2</v>
      </c>
      <c r="B387" s="499">
        <v>4</v>
      </c>
      <c r="C387" s="499">
        <v>7</v>
      </c>
      <c r="D387" s="499">
        <v>3</v>
      </c>
      <c r="E387" s="499"/>
      <c r="F387" s="329" t="s">
        <v>432</v>
      </c>
      <c r="G387" s="500">
        <v>0</v>
      </c>
      <c r="H387" s="500">
        <v>0</v>
      </c>
      <c r="I387" s="500">
        <v>0</v>
      </c>
      <c r="J387" s="500">
        <v>0</v>
      </c>
      <c r="K387" s="501">
        <v>0</v>
      </c>
    </row>
    <row r="388" spans="1:11" ht="12.75" x14ac:dyDescent="0.2">
      <c r="A388" s="508">
        <v>2</v>
      </c>
      <c r="B388" s="503">
        <v>4</v>
      </c>
      <c r="C388" s="503">
        <v>7</v>
      </c>
      <c r="D388" s="503">
        <v>3</v>
      </c>
      <c r="E388" s="503" t="s">
        <v>305</v>
      </c>
      <c r="F388" s="315" t="s">
        <v>432</v>
      </c>
      <c r="G388" s="513"/>
      <c r="H388" s="513"/>
      <c r="I388" s="513"/>
      <c r="J388" s="505">
        <v>0</v>
      </c>
      <c r="K388" s="506">
        <v>0</v>
      </c>
    </row>
    <row r="389" spans="1:11" ht="12.75" x14ac:dyDescent="0.2">
      <c r="A389" s="494">
        <v>2</v>
      </c>
      <c r="B389" s="495">
        <v>4</v>
      </c>
      <c r="C389" s="495">
        <v>9</v>
      </c>
      <c r="D389" s="495"/>
      <c r="E389" s="495"/>
      <c r="F389" s="340" t="s">
        <v>433</v>
      </c>
      <c r="G389" s="496">
        <v>0</v>
      </c>
      <c r="H389" s="496">
        <v>0</v>
      </c>
      <c r="I389" s="496">
        <v>0</v>
      </c>
      <c r="J389" s="496">
        <v>0</v>
      </c>
      <c r="K389" s="497">
        <v>0</v>
      </c>
    </row>
    <row r="390" spans="1:11" ht="12.75" x14ac:dyDescent="0.2">
      <c r="A390" s="514">
        <v>2</v>
      </c>
      <c r="B390" s="499">
        <v>4</v>
      </c>
      <c r="C390" s="499">
        <v>9</v>
      </c>
      <c r="D390" s="499">
        <v>1</v>
      </c>
      <c r="E390" s="499"/>
      <c r="F390" s="329" t="s">
        <v>433</v>
      </c>
      <c r="G390" s="515">
        <v>0</v>
      </c>
      <c r="H390" s="515">
        <v>0</v>
      </c>
      <c r="I390" s="515">
        <v>0</v>
      </c>
      <c r="J390" s="515">
        <v>0</v>
      </c>
      <c r="K390" s="516">
        <v>0</v>
      </c>
    </row>
    <row r="391" spans="1:11" ht="12.75" x14ac:dyDescent="0.2">
      <c r="A391" s="508">
        <v>2</v>
      </c>
      <c r="B391" s="503">
        <v>4</v>
      </c>
      <c r="C391" s="503">
        <v>9</v>
      </c>
      <c r="D391" s="503">
        <v>1</v>
      </c>
      <c r="E391" s="503" t="s">
        <v>305</v>
      </c>
      <c r="F391" s="315" t="s">
        <v>433</v>
      </c>
      <c r="G391" s="513"/>
      <c r="H391" s="513"/>
      <c r="I391" s="513"/>
      <c r="J391" s="505">
        <v>0</v>
      </c>
      <c r="K391" s="506">
        <v>0</v>
      </c>
    </row>
    <row r="392" spans="1:11" ht="12.75" x14ac:dyDescent="0.2">
      <c r="A392" s="514">
        <v>2</v>
      </c>
      <c r="B392" s="499">
        <v>4</v>
      </c>
      <c r="C392" s="499">
        <v>9</v>
      </c>
      <c r="D392" s="499">
        <v>2</v>
      </c>
      <c r="E392" s="499"/>
      <c r="F392" s="329" t="s">
        <v>434</v>
      </c>
      <c r="G392" s="515">
        <v>0</v>
      </c>
      <c r="H392" s="515">
        <v>0</v>
      </c>
      <c r="I392" s="515">
        <v>0</v>
      </c>
      <c r="J392" s="515">
        <v>0</v>
      </c>
      <c r="K392" s="516">
        <v>0</v>
      </c>
    </row>
    <row r="393" spans="1:11" ht="12.75" x14ac:dyDescent="0.2">
      <c r="A393" s="508">
        <v>2</v>
      </c>
      <c r="B393" s="503">
        <v>4</v>
      </c>
      <c r="C393" s="503">
        <v>9</v>
      </c>
      <c r="D393" s="503">
        <v>2</v>
      </c>
      <c r="E393" s="503" t="s">
        <v>305</v>
      </c>
      <c r="F393" s="315" t="s">
        <v>434</v>
      </c>
      <c r="G393" s="513"/>
      <c r="H393" s="513"/>
      <c r="I393" s="513"/>
      <c r="J393" s="505">
        <v>0</v>
      </c>
      <c r="K393" s="506">
        <v>0</v>
      </c>
    </row>
    <row r="394" spans="1:11" ht="12.75" x14ac:dyDescent="0.2">
      <c r="A394" s="514">
        <v>2</v>
      </c>
      <c r="B394" s="499">
        <v>4</v>
      </c>
      <c r="C394" s="499">
        <v>9</v>
      </c>
      <c r="D394" s="499">
        <v>3</v>
      </c>
      <c r="E394" s="499"/>
      <c r="F394" s="329" t="s">
        <v>435</v>
      </c>
      <c r="G394" s="515">
        <v>0</v>
      </c>
      <c r="H394" s="515">
        <v>0</v>
      </c>
      <c r="I394" s="515">
        <v>0</v>
      </c>
      <c r="J394" s="515">
        <v>0</v>
      </c>
      <c r="K394" s="516">
        <v>0</v>
      </c>
    </row>
    <row r="395" spans="1:11" ht="12.75" x14ac:dyDescent="0.2">
      <c r="A395" s="508">
        <v>2</v>
      </c>
      <c r="B395" s="503">
        <v>4</v>
      </c>
      <c r="C395" s="503">
        <v>9</v>
      </c>
      <c r="D395" s="503">
        <v>3</v>
      </c>
      <c r="E395" s="503" t="s">
        <v>305</v>
      </c>
      <c r="F395" s="315" t="s">
        <v>435</v>
      </c>
      <c r="G395" s="513"/>
      <c r="H395" s="513"/>
      <c r="I395" s="513"/>
      <c r="J395" s="505">
        <v>0</v>
      </c>
      <c r="K395" s="506">
        <v>0</v>
      </c>
    </row>
    <row r="396" spans="1:11" ht="12.75" x14ac:dyDescent="0.2">
      <c r="A396" s="514">
        <v>2</v>
      </c>
      <c r="B396" s="499">
        <v>4</v>
      </c>
      <c r="C396" s="499">
        <v>9</v>
      </c>
      <c r="D396" s="499">
        <v>4</v>
      </c>
      <c r="E396" s="499"/>
      <c r="F396" s="329" t="s">
        <v>436</v>
      </c>
      <c r="G396" s="515">
        <v>0</v>
      </c>
      <c r="H396" s="515">
        <v>0</v>
      </c>
      <c r="I396" s="515">
        <v>0</v>
      </c>
      <c r="J396" s="515">
        <v>0</v>
      </c>
      <c r="K396" s="516">
        <v>0</v>
      </c>
    </row>
    <row r="397" spans="1:11" ht="12.75" x14ac:dyDescent="0.2">
      <c r="A397" s="502">
        <v>2</v>
      </c>
      <c r="B397" s="503">
        <v>4</v>
      </c>
      <c r="C397" s="503">
        <v>9</v>
      </c>
      <c r="D397" s="503">
        <v>4</v>
      </c>
      <c r="E397" s="503" t="s">
        <v>305</v>
      </c>
      <c r="F397" s="315" t="s">
        <v>436</v>
      </c>
      <c r="G397" s="513"/>
      <c r="H397" s="513"/>
      <c r="I397" s="513"/>
      <c r="J397" s="505">
        <v>0</v>
      </c>
      <c r="K397" s="506">
        <v>0</v>
      </c>
    </row>
    <row r="398" spans="1:11" ht="12.75" x14ac:dyDescent="0.2">
      <c r="A398" s="489">
        <v>2</v>
      </c>
      <c r="B398" s="490">
        <v>5</v>
      </c>
      <c r="C398" s="491"/>
      <c r="D398" s="491"/>
      <c r="E398" s="491"/>
      <c r="F398" s="344" t="s">
        <v>437</v>
      </c>
      <c r="G398" s="492">
        <v>0</v>
      </c>
      <c r="H398" s="492">
        <v>0</v>
      </c>
      <c r="I398" s="492">
        <v>0</v>
      </c>
      <c r="J398" s="492">
        <v>0</v>
      </c>
      <c r="K398" s="493">
        <v>0</v>
      </c>
    </row>
    <row r="399" spans="1:11" ht="12.75" x14ac:dyDescent="0.2">
      <c r="A399" s="494">
        <v>2</v>
      </c>
      <c r="B399" s="495">
        <v>5</v>
      </c>
      <c r="C399" s="495">
        <v>1</v>
      </c>
      <c r="D399" s="495"/>
      <c r="E399" s="495"/>
      <c r="F399" s="340" t="s">
        <v>438</v>
      </c>
      <c r="G399" s="496">
        <v>0</v>
      </c>
      <c r="H399" s="496">
        <v>0</v>
      </c>
      <c r="I399" s="496">
        <v>0</v>
      </c>
      <c r="J399" s="496">
        <v>0</v>
      </c>
      <c r="K399" s="497">
        <v>0</v>
      </c>
    </row>
    <row r="400" spans="1:11" ht="12.75" x14ac:dyDescent="0.2">
      <c r="A400" s="525">
        <v>2</v>
      </c>
      <c r="B400" s="526">
        <v>5</v>
      </c>
      <c r="C400" s="526">
        <v>1</v>
      </c>
      <c r="D400" s="526">
        <v>1</v>
      </c>
      <c r="E400" s="526" t="s">
        <v>305</v>
      </c>
      <c r="F400" s="332" t="s">
        <v>439</v>
      </c>
      <c r="G400" s="513"/>
      <c r="H400" s="513"/>
      <c r="I400" s="513"/>
      <c r="J400" s="505">
        <v>0</v>
      </c>
      <c r="K400" s="506">
        <v>0</v>
      </c>
    </row>
    <row r="401" spans="1:11" ht="12.75" x14ac:dyDescent="0.2">
      <c r="A401" s="498">
        <v>2</v>
      </c>
      <c r="B401" s="499">
        <v>5</v>
      </c>
      <c r="C401" s="499">
        <v>1</v>
      </c>
      <c r="D401" s="499">
        <v>2</v>
      </c>
      <c r="E401" s="499"/>
      <c r="F401" s="329" t="s">
        <v>440</v>
      </c>
      <c r="G401" s="515">
        <v>0</v>
      </c>
      <c r="H401" s="515">
        <v>0</v>
      </c>
      <c r="I401" s="515">
        <v>0</v>
      </c>
      <c r="J401" s="515">
        <v>0</v>
      </c>
      <c r="K401" s="516">
        <v>0</v>
      </c>
    </row>
    <row r="402" spans="1:11" ht="12.75" x14ac:dyDescent="0.2">
      <c r="A402" s="502">
        <v>2</v>
      </c>
      <c r="B402" s="503">
        <v>5</v>
      </c>
      <c r="C402" s="503">
        <v>1</v>
      </c>
      <c r="D402" s="503">
        <v>2</v>
      </c>
      <c r="E402" s="503" t="s">
        <v>305</v>
      </c>
      <c r="F402" s="315" t="s">
        <v>440</v>
      </c>
      <c r="G402" s="513"/>
      <c r="H402" s="513"/>
      <c r="I402" s="513"/>
      <c r="J402" s="505">
        <v>0</v>
      </c>
      <c r="K402" s="506">
        <v>0</v>
      </c>
    </row>
    <row r="403" spans="1:11" ht="12.75" x14ac:dyDescent="0.2">
      <c r="A403" s="498">
        <v>2</v>
      </c>
      <c r="B403" s="499">
        <v>5</v>
      </c>
      <c r="C403" s="499">
        <v>1</v>
      </c>
      <c r="D403" s="499">
        <v>3</v>
      </c>
      <c r="E403" s="499"/>
      <c r="F403" s="329" t="s">
        <v>441</v>
      </c>
      <c r="G403" s="500">
        <v>0</v>
      </c>
      <c r="H403" s="500">
        <v>0</v>
      </c>
      <c r="I403" s="500">
        <v>0</v>
      </c>
      <c r="J403" s="500">
        <v>0</v>
      </c>
      <c r="K403" s="501">
        <v>0</v>
      </c>
    </row>
    <row r="404" spans="1:11" ht="12.75" x14ac:dyDescent="0.2">
      <c r="A404" s="502">
        <v>2</v>
      </c>
      <c r="B404" s="503">
        <v>5</v>
      </c>
      <c r="C404" s="503">
        <v>1</v>
      </c>
      <c r="D404" s="503">
        <v>3</v>
      </c>
      <c r="E404" s="503" t="s">
        <v>305</v>
      </c>
      <c r="F404" s="315" t="s">
        <v>441</v>
      </c>
      <c r="G404" s="513"/>
      <c r="H404" s="513"/>
      <c r="I404" s="513"/>
      <c r="J404" s="505">
        <v>0</v>
      </c>
      <c r="K404" s="506">
        <v>0</v>
      </c>
    </row>
    <row r="405" spans="1:11" ht="12.75" x14ac:dyDescent="0.2">
      <c r="A405" s="489">
        <v>2</v>
      </c>
      <c r="B405" s="490">
        <v>6</v>
      </c>
      <c r="C405" s="491"/>
      <c r="D405" s="491"/>
      <c r="E405" s="491"/>
      <c r="F405" s="344" t="s">
        <v>251</v>
      </c>
      <c r="G405" s="492">
        <v>0</v>
      </c>
      <c r="H405" s="492">
        <v>39221398</v>
      </c>
      <c r="I405" s="492">
        <v>0</v>
      </c>
      <c r="J405" s="492">
        <v>39221398</v>
      </c>
      <c r="K405" s="493">
        <v>5.3866514369126994</v>
      </c>
    </row>
    <row r="406" spans="1:11" ht="12.75" x14ac:dyDescent="0.2">
      <c r="A406" s="494">
        <v>2</v>
      </c>
      <c r="B406" s="495">
        <v>6</v>
      </c>
      <c r="C406" s="495">
        <v>1</v>
      </c>
      <c r="D406" s="495"/>
      <c r="E406" s="495"/>
      <c r="F406" s="340" t="s">
        <v>252</v>
      </c>
      <c r="G406" s="496">
        <v>0</v>
      </c>
      <c r="H406" s="496">
        <v>587157</v>
      </c>
      <c r="I406" s="496">
        <v>0</v>
      </c>
      <c r="J406" s="496">
        <v>587157</v>
      </c>
      <c r="K406" s="497">
        <v>8.0639912369858638E-2</v>
      </c>
    </row>
    <row r="407" spans="1:11" ht="12.75" x14ac:dyDescent="0.2">
      <c r="A407" s="498">
        <v>2</v>
      </c>
      <c r="B407" s="499">
        <v>6</v>
      </c>
      <c r="C407" s="499">
        <v>1</v>
      </c>
      <c r="D407" s="499">
        <v>1</v>
      </c>
      <c r="E407" s="499"/>
      <c r="F407" s="507" t="s">
        <v>253</v>
      </c>
      <c r="G407" s="515">
        <v>0</v>
      </c>
      <c r="H407" s="515">
        <v>139057</v>
      </c>
      <c r="I407" s="515">
        <v>0</v>
      </c>
      <c r="J407" s="515">
        <v>139057</v>
      </c>
      <c r="K407" s="516">
        <v>1.9098033906460171E-2</v>
      </c>
    </row>
    <row r="408" spans="1:11" ht="12.75" x14ac:dyDescent="0.2">
      <c r="A408" s="502">
        <v>2</v>
      </c>
      <c r="B408" s="503">
        <v>6</v>
      </c>
      <c r="C408" s="503">
        <v>1</v>
      </c>
      <c r="D408" s="503">
        <v>1</v>
      </c>
      <c r="E408" s="503" t="s">
        <v>305</v>
      </c>
      <c r="F408" s="315" t="s">
        <v>253</v>
      </c>
      <c r="G408" s="513"/>
      <c r="H408" s="513">
        <v>139057</v>
      </c>
      <c r="I408" s="513"/>
      <c r="J408" s="505">
        <v>139057</v>
      </c>
      <c r="K408" s="506">
        <v>1.9098033906460171E-2</v>
      </c>
    </row>
    <row r="409" spans="1:11" ht="12.75" x14ac:dyDescent="0.2">
      <c r="A409" s="498">
        <v>2</v>
      </c>
      <c r="B409" s="499">
        <v>6</v>
      </c>
      <c r="C409" s="499">
        <v>1</v>
      </c>
      <c r="D409" s="499">
        <v>2</v>
      </c>
      <c r="E409" s="499"/>
      <c r="F409" s="507" t="s">
        <v>442</v>
      </c>
      <c r="G409" s="515">
        <v>0</v>
      </c>
      <c r="H409" s="515">
        <v>23100</v>
      </c>
      <c r="I409" s="515">
        <v>0</v>
      </c>
      <c r="J409" s="515">
        <v>23100</v>
      </c>
      <c r="K409" s="516">
        <v>3.1725449509138696E-3</v>
      </c>
    </row>
    <row r="410" spans="1:11" ht="12.75" x14ac:dyDescent="0.2">
      <c r="A410" s="502">
        <v>2</v>
      </c>
      <c r="B410" s="503">
        <v>6</v>
      </c>
      <c r="C410" s="503">
        <v>1</v>
      </c>
      <c r="D410" s="503">
        <v>2</v>
      </c>
      <c r="E410" s="503" t="s">
        <v>305</v>
      </c>
      <c r="F410" s="315" t="s">
        <v>442</v>
      </c>
      <c r="G410" s="513"/>
      <c r="H410" s="513">
        <v>23100</v>
      </c>
      <c r="I410" s="513"/>
      <c r="J410" s="505">
        <v>23100</v>
      </c>
      <c r="K410" s="506">
        <v>3.1725449509138696E-3</v>
      </c>
    </row>
    <row r="411" spans="1:11" ht="12.75" x14ac:dyDescent="0.2">
      <c r="A411" s="498">
        <v>2</v>
      </c>
      <c r="B411" s="499">
        <v>6</v>
      </c>
      <c r="C411" s="499">
        <v>1</v>
      </c>
      <c r="D411" s="499">
        <v>3</v>
      </c>
      <c r="E411" s="499"/>
      <c r="F411" s="329" t="s">
        <v>443</v>
      </c>
      <c r="G411" s="515">
        <v>0</v>
      </c>
      <c r="H411" s="515">
        <v>391000</v>
      </c>
      <c r="I411" s="515">
        <v>0</v>
      </c>
      <c r="J411" s="515">
        <v>391000</v>
      </c>
      <c r="K411" s="516">
        <v>5.3699786831485838E-2</v>
      </c>
    </row>
    <row r="412" spans="1:11" ht="12.75" x14ac:dyDescent="0.2">
      <c r="A412" s="502">
        <v>2</v>
      </c>
      <c r="B412" s="503">
        <v>6</v>
      </c>
      <c r="C412" s="503">
        <v>1</v>
      </c>
      <c r="D412" s="503">
        <v>3</v>
      </c>
      <c r="E412" s="503" t="s">
        <v>305</v>
      </c>
      <c r="F412" s="315" t="s">
        <v>443</v>
      </c>
      <c r="G412" s="513"/>
      <c r="H412" s="513">
        <v>391000</v>
      </c>
      <c r="I412" s="513"/>
      <c r="J412" s="505">
        <v>391000</v>
      </c>
      <c r="K412" s="506">
        <v>5.3699786831485838E-2</v>
      </c>
    </row>
    <row r="413" spans="1:11" ht="12.75" x14ac:dyDescent="0.2">
      <c r="A413" s="498">
        <v>2</v>
      </c>
      <c r="B413" s="499">
        <v>6</v>
      </c>
      <c r="C413" s="499">
        <v>1</v>
      </c>
      <c r="D413" s="499">
        <v>4</v>
      </c>
      <c r="E413" s="499"/>
      <c r="F413" s="507" t="s">
        <v>444</v>
      </c>
      <c r="G413" s="515">
        <v>0</v>
      </c>
      <c r="H413" s="515">
        <v>34000</v>
      </c>
      <c r="I413" s="515">
        <v>0</v>
      </c>
      <c r="J413" s="515">
        <v>34000</v>
      </c>
      <c r="K413" s="516">
        <v>4.6695466809987688E-3</v>
      </c>
    </row>
    <row r="414" spans="1:11" ht="12.75" x14ac:dyDescent="0.2">
      <c r="A414" s="502">
        <v>2</v>
      </c>
      <c r="B414" s="503">
        <v>6</v>
      </c>
      <c r="C414" s="503">
        <v>1</v>
      </c>
      <c r="D414" s="503">
        <v>4</v>
      </c>
      <c r="E414" s="503" t="s">
        <v>305</v>
      </c>
      <c r="F414" s="315" t="s">
        <v>444</v>
      </c>
      <c r="G414" s="513"/>
      <c r="H414" s="513">
        <v>34000</v>
      </c>
      <c r="I414" s="513"/>
      <c r="J414" s="505">
        <v>34000</v>
      </c>
      <c r="K414" s="506">
        <v>4.6695466809987688E-3</v>
      </c>
    </row>
    <row r="415" spans="1:11" ht="12.75" x14ac:dyDescent="0.2">
      <c r="A415" s="498">
        <v>2</v>
      </c>
      <c r="B415" s="499">
        <v>6</v>
      </c>
      <c r="C415" s="499">
        <v>1</v>
      </c>
      <c r="D415" s="499">
        <v>9</v>
      </c>
      <c r="E415" s="499"/>
      <c r="F415" s="507" t="s">
        <v>254</v>
      </c>
      <c r="G415" s="515">
        <v>0</v>
      </c>
      <c r="H415" s="515">
        <v>0</v>
      </c>
      <c r="I415" s="515">
        <v>0</v>
      </c>
      <c r="J415" s="515">
        <v>0</v>
      </c>
      <c r="K415" s="516">
        <v>0</v>
      </c>
    </row>
    <row r="416" spans="1:11" ht="12.75" x14ac:dyDescent="0.2">
      <c r="A416" s="502">
        <v>2</v>
      </c>
      <c r="B416" s="503">
        <v>6</v>
      </c>
      <c r="C416" s="503">
        <v>1</v>
      </c>
      <c r="D416" s="503">
        <v>9</v>
      </c>
      <c r="E416" s="503" t="s">
        <v>305</v>
      </c>
      <c r="F416" s="315" t="s">
        <v>254</v>
      </c>
      <c r="G416" s="513"/>
      <c r="H416" s="513"/>
      <c r="I416" s="513"/>
      <c r="J416" s="505">
        <v>0</v>
      </c>
      <c r="K416" s="506">
        <v>0</v>
      </c>
    </row>
    <row r="417" spans="1:11" ht="12.75" x14ac:dyDescent="0.2">
      <c r="A417" s="494">
        <v>2</v>
      </c>
      <c r="B417" s="495">
        <v>6</v>
      </c>
      <c r="C417" s="495">
        <v>2</v>
      </c>
      <c r="D417" s="495"/>
      <c r="E417" s="495"/>
      <c r="F417" s="340" t="s">
        <v>255</v>
      </c>
      <c r="G417" s="496">
        <v>0</v>
      </c>
      <c r="H417" s="496">
        <v>203813</v>
      </c>
      <c r="I417" s="496">
        <v>0</v>
      </c>
      <c r="J417" s="496">
        <v>203813</v>
      </c>
      <c r="K417" s="497">
        <v>2.7991597579247119E-2</v>
      </c>
    </row>
    <row r="418" spans="1:11" ht="12.75" x14ac:dyDescent="0.2">
      <c r="A418" s="498">
        <v>2</v>
      </c>
      <c r="B418" s="499">
        <v>6</v>
      </c>
      <c r="C418" s="499">
        <v>2</v>
      </c>
      <c r="D418" s="499">
        <v>1</v>
      </c>
      <c r="E418" s="499"/>
      <c r="F418" s="507" t="s">
        <v>445</v>
      </c>
      <c r="G418" s="515">
        <v>0</v>
      </c>
      <c r="H418" s="515">
        <v>58945</v>
      </c>
      <c r="I418" s="515">
        <v>0</v>
      </c>
      <c r="J418" s="515">
        <v>58945</v>
      </c>
      <c r="K418" s="516">
        <v>8.095483209160953E-3</v>
      </c>
    </row>
    <row r="419" spans="1:11" ht="12.75" x14ac:dyDescent="0.2">
      <c r="A419" s="508">
        <v>2</v>
      </c>
      <c r="B419" s="503">
        <v>6</v>
      </c>
      <c r="C419" s="503">
        <v>2</v>
      </c>
      <c r="D419" s="503">
        <v>1</v>
      </c>
      <c r="E419" s="503" t="s">
        <v>305</v>
      </c>
      <c r="F419" s="315" t="s">
        <v>445</v>
      </c>
      <c r="G419" s="513"/>
      <c r="H419" s="513">
        <v>58945</v>
      </c>
      <c r="I419" s="513"/>
      <c r="J419" s="505">
        <v>58945</v>
      </c>
      <c r="K419" s="506">
        <v>8.095483209160953E-3</v>
      </c>
    </row>
    <row r="420" spans="1:11" ht="12.75" x14ac:dyDescent="0.2">
      <c r="A420" s="514">
        <v>2</v>
      </c>
      <c r="B420" s="499">
        <v>6</v>
      </c>
      <c r="C420" s="499">
        <v>2</v>
      </c>
      <c r="D420" s="499">
        <v>2</v>
      </c>
      <c r="E420" s="499"/>
      <c r="F420" s="329" t="s">
        <v>256</v>
      </c>
      <c r="G420" s="500">
        <v>0</v>
      </c>
      <c r="H420" s="500">
        <v>55468</v>
      </c>
      <c r="I420" s="500">
        <v>0</v>
      </c>
      <c r="J420" s="500">
        <v>55468</v>
      </c>
      <c r="K420" s="501">
        <v>7.6179533912246978E-3</v>
      </c>
    </row>
    <row r="421" spans="1:11" ht="12.75" x14ac:dyDescent="0.2">
      <c r="A421" s="508">
        <v>2</v>
      </c>
      <c r="B421" s="503">
        <v>6</v>
      </c>
      <c r="C421" s="503">
        <v>2</v>
      </c>
      <c r="D421" s="503">
        <v>2</v>
      </c>
      <c r="E421" s="503" t="s">
        <v>305</v>
      </c>
      <c r="F421" s="315" t="s">
        <v>256</v>
      </c>
      <c r="G421" s="513"/>
      <c r="H421" s="513">
        <v>55468</v>
      </c>
      <c r="I421" s="513"/>
      <c r="J421" s="505">
        <v>55468</v>
      </c>
      <c r="K421" s="506">
        <v>7.6179533912246978E-3</v>
      </c>
    </row>
    <row r="422" spans="1:11" ht="12.75" x14ac:dyDescent="0.2">
      <c r="A422" s="498">
        <v>2</v>
      </c>
      <c r="B422" s="499">
        <v>6</v>
      </c>
      <c r="C422" s="499">
        <v>2</v>
      </c>
      <c r="D422" s="499">
        <v>3</v>
      </c>
      <c r="E422" s="499"/>
      <c r="F422" s="507" t="s">
        <v>257</v>
      </c>
      <c r="G422" s="515">
        <v>0</v>
      </c>
      <c r="H422" s="515">
        <v>89400</v>
      </c>
      <c r="I422" s="515">
        <v>0</v>
      </c>
      <c r="J422" s="515">
        <v>89400</v>
      </c>
      <c r="K422" s="516">
        <v>1.2278160978861467E-2</v>
      </c>
    </row>
    <row r="423" spans="1:11" ht="12.75" x14ac:dyDescent="0.2">
      <c r="A423" s="508">
        <v>2</v>
      </c>
      <c r="B423" s="503">
        <v>6</v>
      </c>
      <c r="C423" s="503">
        <v>2</v>
      </c>
      <c r="D423" s="503">
        <v>3</v>
      </c>
      <c r="E423" s="503" t="s">
        <v>305</v>
      </c>
      <c r="F423" s="315" t="s">
        <v>257</v>
      </c>
      <c r="G423" s="513"/>
      <c r="H423" s="513">
        <v>89400</v>
      </c>
      <c r="I423" s="513"/>
      <c r="J423" s="505">
        <v>89400</v>
      </c>
      <c r="K423" s="506">
        <v>1.2278160978861467E-2</v>
      </c>
    </row>
    <row r="424" spans="1:11" ht="12.75" x14ac:dyDescent="0.2">
      <c r="A424" s="498">
        <v>2</v>
      </c>
      <c r="B424" s="499">
        <v>6</v>
      </c>
      <c r="C424" s="499">
        <v>2</v>
      </c>
      <c r="D424" s="499">
        <v>4</v>
      </c>
      <c r="E424" s="499"/>
      <c r="F424" s="507" t="s">
        <v>258</v>
      </c>
      <c r="G424" s="515">
        <v>0</v>
      </c>
      <c r="H424" s="515">
        <v>0</v>
      </c>
      <c r="I424" s="515">
        <v>0</v>
      </c>
      <c r="J424" s="515">
        <v>0</v>
      </c>
      <c r="K424" s="516">
        <v>0</v>
      </c>
    </row>
    <row r="425" spans="1:11" ht="12.75" x14ac:dyDescent="0.2">
      <c r="A425" s="508">
        <v>2</v>
      </c>
      <c r="B425" s="503">
        <v>6</v>
      </c>
      <c r="C425" s="503">
        <v>2</v>
      </c>
      <c r="D425" s="503">
        <v>4</v>
      </c>
      <c r="E425" s="503" t="s">
        <v>305</v>
      </c>
      <c r="F425" s="315" t="s">
        <v>258</v>
      </c>
      <c r="G425" s="513"/>
      <c r="H425" s="513"/>
      <c r="I425" s="513"/>
      <c r="J425" s="505">
        <v>0</v>
      </c>
      <c r="K425" s="506">
        <v>0</v>
      </c>
    </row>
    <row r="426" spans="1:11" ht="12.75" x14ac:dyDescent="0.2">
      <c r="A426" s="494">
        <v>2</v>
      </c>
      <c r="B426" s="495">
        <v>6</v>
      </c>
      <c r="C426" s="495">
        <v>3</v>
      </c>
      <c r="D426" s="495"/>
      <c r="E426" s="495"/>
      <c r="F426" s="340" t="s">
        <v>259</v>
      </c>
      <c r="G426" s="496">
        <v>0</v>
      </c>
      <c r="H426" s="496">
        <v>37005777</v>
      </c>
      <c r="I426" s="496">
        <v>0</v>
      </c>
      <c r="J426" s="496">
        <v>37005777</v>
      </c>
      <c r="K426" s="497">
        <v>5.0823589167097234</v>
      </c>
    </row>
    <row r="427" spans="1:11" ht="12.75" x14ac:dyDescent="0.2">
      <c r="A427" s="514">
        <v>2</v>
      </c>
      <c r="B427" s="499">
        <v>6</v>
      </c>
      <c r="C427" s="499">
        <v>3</v>
      </c>
      <c r="D427" s="499">
        <v>1</v>
      </c>
      <c r="E427" s="499"/>
      <c r="F427" s="329" t="s">
        <v>260</v>
      </c>
      <c r="G427" s="515">
        <v>0</v>
      </c>
      <c r="H427" s="515">
        <v>26290127</v>
      </c>
      <c r="I427" s="515">
        <v>0</v>
      </c>
      <c r="J427" s="515">
        <v>26290127</v>
      </c>
      <c r="K427" s="516">
        <v>3.6106757434084154</v>
      </c>
    </row>
    <row r="428" spans="1:11" ht="12.75" x14ac:dyDescent="0.2">
      <c r="A428" s="502">
        <v>2</v>
      </c>
      <c r="B428" s="503">
        <v>6</v>
      </c>
      <c r="C428" s="503">
        <v>3</v>
      </c>
      <c r="D428" s="503">
        <v>1</v>
      </c>
      <c r="E428" s="503" t="s">
        <v>305</v>
      </c>
      <c r="F428" s="504" t="s">
        <v>260</v>
      </c>
      <c r="G428" s="513"/>
      <c r="H428" s="513">
        <v>26290127</v>
      </c>
      <c r="I428" s="513"/>
      <c r="J428" s="505">
        <v>26290127</v>
      </c>
      <c r="K428" s="506">
        <v>3.6106757434084154</v>
      </c>
    </row>
    <row r="429" spans="1:11" ht="12.75" x14ac:dyDescent="0.2">
      <c r="A429" s="498">
        <v>2</v>
      </c>
      <c r="B429" s="499">
        <v>6</v>
      </c>
      <c r="C429" s="499">
        <v>3</v>
      </c>
      <c r="D429" s="499">
        <v>2</v>
      </c>
      <c r="E429" s="499"/>
      <c r="F429" s="507" t="s">
        <v>261</v>
      </c>
      <c r="G429" s="515">
        <v>0</v>
      </c>
      <c r="H429" s="515">
        <v>10590275</v>
      </c>
      <c r="I429" s="515">
        <v>0</v>
      </c>
      <c r="J429" s="515">
        <v>10590275</v>
      </c>
      <c r="K429" s="516">
        <v>1.4544642199151245</v>
      </c>
    </row>
    <row r="430" spans="1:11" ht="12.75" x14ac:dyDescent="0.2">
      <c r="A430" s="508">
        <v>2</v>
      </c>
      <c r="B430" s="503">
        <v>6</v>
      </c>
      <c r="C430" s="503">
        <v>3</v>
      </c>
      <c r="D430" s="503">
        <v>2</v>
      </c>
      <c r="E430" s="503" t="s">
        <v>305</v>
      </c>
      <c r="F430" s="315" t="s">
        <v>261</v>
      </c>
      <c r="G430" s="513"/>
      <c r="H430" s="513">
        <v>10590275</v>
      </c>
      <c r="I430" s="513"/>
      <c r="J430" s="505">
        <v>10590275</v>
      </c>
      <c r="K430" s="506">
        <v>1.4544642199151245</v>
      </c>
    </row>
    <row r="431" spans="1:11" ht="12.75" x14ac:dyDescent="0.2">
      <c r="A431" s="498">
        <v>2</v>
      </c>
      <c r="B431" s="499">
        <v>6</v>
      </c>
      <c r="C431" s="499">
        <v>3</v>
      </c>
      <c r="D431" s="499">
        <v>3</v>
      </c>
      <c r="E431" s="499"/>
      <c r="F431" s="507" t="s">
        <v>262</v>
      </c>
      <c r="G431" s="515">
        <v>0</v>
      </c>
      <c r="H431" s="515">
        <v>0</v>
      </c>
      <c r="I431" s="515">
        <v>0</v>
      </c>
      <c r="J431" s="515">
        <v>0</v>
      </c>
      <c r="K431" s="516">
        <v>0</v>
      </c>
    </row>
    <row r="432" spans="1:11" ht="12.75" x14ac:dyDescent="0.2">
      <c r="A432" s="508">
        <v>2</v>
      </c>
      <c r="B432" s="503">
        <v>6</v>
      </c>
      <c r="C432" s="503">
        <v>3</v>
      </c>
      <c r="D432" s="503">
        <v>3</v>
      </c>
      <c r="E432" s="503" t="s">
        <v>305</v>
      </c>
      <c r="F432" s="315" t="s">
        <v>262</v>
      </c>
      <c r="G432" s="513"/>
      <c r="H432" s="513"/>
      <c r="I432" s="513"/>
      <c r="J432" s="505">
        <v>0</v>
      </c>
      <c r="K432" s="506">
        <v>0</v>
      </c>
    </row>
    <row r="433" spans="1:11" ht="12.75" x14ac:dyDescent="0.2">
      <c r="A433" s="498">
        <v>2</v>
      </c>
      <c r="B433" s="499">
        <v>6</v>
      </c>
      <c r="C433" s="499">
        <v>3</v>
      </c>
      <c r="D433" s="499">
        <v>4</v>
      </c>
      <c r="E433" s="499"/>
      <c r="F433" s="507" t="s">
        <v>263</v>
      </c>
      <c r="G433" s="515">
        <v>0</v>
      </c>
      <c r="H433" s="515">
        <v>125375</v>
      </c>
      <c r="I433" s="515">
        <v>0</v>
      </c>
      <c r="J433" s="515">
        <v>125375</v>
      </c>
      <c r="K433" s="516">
        <v>1.7218953386182959E-2</v>
      </c>
    </row>
    <row r="434" spans="1:11" ht="12.75" x14ac:dyDescent="0.2">
      <c r="A434" s="508">
        <v>2</v>
      </c>
      <c r="B434" s="503">
        <v>6</v>
      </c>
      <c r="C434" s="503">
        <v>3</v>
      </c>
      <c r="D434" s="503">
        <v>4</v>
      </c>
      <c r="E434" s="503" t="s">
        <v>305</v>
      </c>
      <c r="F434" s="315" t="s">
        <v>263</v>
      </c>
      <c r="G434" s="513"/>
      <c r="H434" s="513">
        <v>125375</v>
      </c>
      <c r="I434" s="513"/>
      <c r="J434" s="505">
        <v>125375</v>
      </c>
      <c r="K434" s="506">
        <v>1.7218953386182959E-2</v>
      </c>
    </row>
    <row r="435" spans="1:11" ht="12.75" x14ac:dyDescent="0.2">
      <c r="A435" s="494">
        <v>2</v>
      </c>
      <c r="B435" s="495">
        <v>6</v>
      </c>
      <c r="C435" s="495">
        <v>4</v>
      </c>
      <c r="D435" s="495"/>
      <c r="E435" s="495"/>
      <c r="F435" s="340" t="s">
        <v>264</v>
      </c>
      <c r="G435" s="496">
        <v>0</v>
      </c>
      <c r="H435" s="496">
        <v>0</v>
      </c>
      <c r="I435" s="496">
        <v>0</v>
      </c>
      <c r="J435" s="496">
        <v>0</v>
      </c>
      <c r="K435" s="497">
        <v>0</v>
      </c>
    </row>
    <row r="436" spans="1:11" ht="12.75" x14ac:dyDescent="0.2">
      <c r="A436" s="498">
        <v>2</v>
      </c>
      <c r="B436" s="499">
        <v>6</v>
      </c>
      <c r="C436" s="499">
        <v>4</v>
      </c>
      <c r="D436" s="499">
        <v>1</v>
      </c>
      <c r="E436" s="499"/>
      <c r="F436" s="507" t="s">
        <v>265</v>
      </c>
      <c r="G436" s="515">
        <v>0</v>
      </c>
      <c r="H436" s="515">
        <v>0</v>
      </c>
      <c r="I436" s="515">
        <v>0</v>
      </c>
      <c r="J436" s="515">
        <v>0</v>
      </c>
      <c r="K436" s="516">
        <v>0</v>
      </c>
    </row>
    <row r="437" spans="1:11" ht="12.75" x14ac:dyDescent="0.2">
      <c r="A437" s="508">
        <v>2</v>
      </c>
      <c r="B437" s="503">
        <v>6</v>
      </c>
      <c r="C437" s="503">
        <v>4</v>
      </c>
      <c r="D437" s="503">
        <v>1</v>
      </c>
      <c r="E437" s="503" t="s">
        <v>305</v>
      </c>
      <c r="F437" s="315" t="s">
        <v>265</v>
      </c>
      <c r="G437" s="513"/>
      <c r="H437" s="513"/>
      <c r="I437" s="513"/>
      <c r="J437" s="505">
        <v>0</v>
      </c>
      <c r="K437" s="506">
        <v>0</v>
      </c>
    </row>
    <row r="438" spans="1:11" ht="12.75" x14ac:dyDescent="0.2">
      <c r="A438" s="498">
        <v>2</v>
      </c>
      <c r="B438" s="499">
        <v>6</v>
      </c>
      <c r="C438" s="499">
        <v>4</v>
      </c>
      <c r="D438" s="499">
        <v>2</v>
      </c>
      <c r="E438" s="499"/>
      <c r="F438" s="507" t="s">
        <v>266</v>
      </c>
      <c r="G438" s="515">
        <v>0</v>
      </c>
      <c r="H438" s="515">
        <v>0</v>
      </c>
      <c r="I438" s="515">
        <v>0</v>
      </c>
      <c r="J438" s="515">
        <v>0</v>
      </c>
      <c r="K438" s="516">
        <v>0</v>
      </c>
    </row>
    <row r="439" spans="1:11" ht="12.75" x14ac:dyDescent="0.2">
      <c r="A439" s="508">
        <v>2</v>
      </c>
      <c r="B439" s="503">
        <v>6</v>
      </c>
      <c r="C439" s="503">
        <v>4</v>
      </c>
      <c r="D439" s="503">
        <v>2</v>
      </c>
      <c r="E439" s="503" t="s">
        <v>305</v>
      </c>
      <c r="F439" s="315" t="s">
        <v>266</v>
      </c>
      <c r="G439" s="513"/>
      <c r="H439" s="513"/>
      <c r="I439" s="513"/>
      <c r="J439" s="505">
        <v>0</v>
      </c>
      <c r="K439" s="506">
        <v>0</v>
      </c>
    </row>
    <row r="440" spans="1:11" ht="12.75" x14ac:dyDescent="0.2">
      <c r="A440" s="498">
        <v>2</v>
      </c>
      <c r="B440" s="499">
        <v>6</v>
      </c>
      <c r="C440" s="499">
        <v>4</v>
      </c>
      <c r="D440" s="499">
        <v>8</v>
      </c>
      <c r="E440" s="499"/>
      <c r="F440" s="507" t="s">
        <v>267</v>
      </c>
      <c r="G440" s="515">
        <v>0</v>
      </c>
      <c r="H440" s="515">
        <v>0</v>
      </c>
      <c r="I440" s="515">
        <v>0</v>
      </c>
      <c r="J440" s="515">
        <v>0</v>
      </c>
      <c r="K440" s="516">
        <v>0</v>
      </c>
    </row>
    <row r="441" spans="1:11" ht="12.75" x14ac:dyDescent="0.2">
      <c r="A441" s="508">
        <v>2</v>
      </c>
      <c r="B441" s="503">
        <v>6</v>
      </c>
      <c r="C441" s="503">
        <v>4</v>
      </c>
      <c r="D441" s="503">
        <v>8</v>
      </c>
      <c r="E441" s="503" t="s">
        <v>305</v>
      </c>
      <c r="F441" s="315" t="s">
        <v>267</v>
      </c>
      <c r="G441" s="513"/>
      <c r="H441" s="513"/>
      <c r="I441" s="513"/>
      <c r="J441" s="505">
        <v>0</v>
      </c>
      <c r="K441" s="506">
        <v>0</v>
      </c>
    </row>
    <row r="442" spans="1:11" ht="12.75" x14ac:dyDescent="0.2">
      <c r="A442" s="494">
        <v>2</v>
      </c>
      <c r="B442" s="495">
        <v>6</v>
      </c>
      <c r="C442" s="495">
        <v>5</v>
      </c>
      <c r="D442" s="495"/>
      <c r="E442" s="495"/>
      <c r="F442" s="340" t="s">
        <v>268</v>
      </c>
      <c r="G442" s="496">
        <v>0</v>
      </c>
      <c r="H442" s="496">
        <v>1424651</v>
      </c>
      <c r="I442" s="496">
        <v>0</v>
      </c>
      <c r="J442" s="496">
        <v>1424651</v>
      </c>
      <c r="K442" s="497">
        <v>0.19566101025386992</v>
      </c>
    </row>
    <row r="443" spans="1:11" ht="12.75" x14ac:dyDescent="0.2">
      <c r="A443" s="498">
        <v>2</v>
      </c>
      <c r="B443" s="499">
        <v>6</v>
      </c>
      <c r="C443" s="499">
        <v>5</v>
      </c>
      <c r="D443" s="499">
        <v>2</v>
      </c>
      <c r="E443" s="499"/>
      <c r="F443" s="507" t="s">
        <v>269</v>
      </c>
      <c r="G443" s="515">
        <v>0</v>
      </c>
      <c r="H443" s="515">
        <v>2549</v>
      </c>
      <c r="I443" s="515">
        <v>0</v>
      </c>
      <c r="J443" s="515">
        <v>2549</v>
      </c>
      <c r="K443" s="516">
        <v>3.5007866146664305E-4</v>
      </c>
    </row>
    <row r="444" spans="1:11" ht="12.75" x14ac:dyDescent="0.2">
      <c r="A444" s="502">
        <v>2</v>
      </c>
      <c r="B444" s="503">
        <v>6</v>
      </c>
      <c r="C444" s="503">
        <v>5</v>
      </c>
      <c r="D444" s="503">
        <v>2</v>
      </c>
      <c r="E444" s="503" t="s">
        <v>305</v>
      </c>
      <c r="F444" s="315" t="s">
        <v>269</v>
      </c>
      <c r="G444" s="513"/>
      <c r="H444" s="513">
        <v>2549</v>
      </c>
      <c r="I444" s="513"/>
      <c r="J444" s="505">
        <v>2549</v>
      </c>
      <c r="K444" s="506">
        <v>3.5007866146664305E-4</v>
      </c>
    </row>
    <row r="445" spans="1:11" ht="12.75" x14ac:dyDescent="0.2">
      <c r="A445" s="498">
        <v>2</v>
      </c>
      <c r="B445" s="499">
        <v>6</v>
      </c>
      <c r="C445" s="499">
        <v>5</v>
      </c>
      <c r="D445" s="499">
        <v>3</v>
      </c>
      <c r="E445" s="499"/>
      <c r="F445" s="507" t="s">
        <v>270</v>
      </c>
      <c r="G445" s="515">
        <v>0</v>
      </c>
      <c r="H445" s="515">
        <v>0</v>
      </c>
      <c r="I445" s="515">
        <v>0</v>
      </c>
      <c r="J445" s="515">
        <v>0</v>
      </c>
      <c r="K445" s="516">
        <v>0</v>
      </c>
    </row>
    <row r="446" spans="1:11" ht="12.75" x14ac:dyDescent="0.2">
      <c r="A446" s="502">
        <v>2</v>
      </c>
      <c r="B446" s="503">
        <v>6</v>
      </c>
      <c r="C446" s="503">
        <v>5</v>
      </c>
      <c r="D446" s="503">
        <v>3</v>
      </c>
      <c r="E446" s="503" t="s">
        <v>305</v>
      </c>
      <c r="F446" s="315" t="s">
        <v>270</v>
      </c>
      <c r="G446" s="513"/>
      <c r="H446" s="513"/>
      <c r="I446" s="513"/>
      <c r="J446" s="505">
        <v>0</v>
      </c>
      <c r="K446" s="506">
        <v>0</v>
      </c>
    </row>
    <row r="447" spans="1:11" ht="12.75" x14ac:dyDescent="0.2">
      <c r="A447" s="498">
        <v>2</v>
      </c>
      <c r="B447" s="499">
        <v>6</v>
      </c>
      <c r="C447" s="499">
        <v>5</v>
      </c>
      <c r="D447" s="499">
        <v>4</v>
      </c>
      <c r="E447" s="499"/>
      <c r="F447" s="507" t="s">
        <v>271</v>
      </c>
      <c r="G447" s="515">
        <v>0</v>
      </c>
      <c r="H447" s="515">
        <v>0</v>
      </c>
      <c r="I447" s="515">
        <v>0</v>
      </c>
      <c r="J447" s="515">
        <v>0</v>
      </c>
      <c r="K447" s="516">
        <v>0</v>
      </c>
    </row>
    <row r="448" spans="1:11" ht="12.75" x14ac:dyDescent="0.2">
      <c r="A448" s="502">
        <v>2</v>
      </c>
      <c r="B448" s="503">
        <v>6</v>
      </c>
      <c r="C448" s="503">
        <v>5</v>
      </c>
      <c r="D448" s="503">
        <v>4</v>
      </c>
      <c r="E448" s="503" t="s">
        <v>305</v>
      </c>
      <c r="F448" s="315" t="s">
        <v>271</v>
      </c>
      <c r="G448" s="513"/>
      <c r="H448" s="513"/>
      <c r="I448" s="513"/>
      <c r="J448" s="505">
        <v>0</v>
      </c>
      <c r="K448" s="506">
        <v>0</v>
      </c>
    </row>
    <row r="449" spans="1:11" ht="12.75" x14ac:dyDescent="0.2">
      <c r="A449" s="498">
        <v>2</v>
      </c>
      <c r="B449" s="499">
        <v>6</v>
      </c>
      <c r="C449" s="499">
        <v>5</v>
      </c>
      <c r="D449" s="499">
        <v>5</v>
      </c>
      <c r="E449" s="499"/>
      <c r="F449" s="507" t="s">
        <v>272</v>
      </c>
      <c r="G449" s="515">
        <v>0</v>
      </c>
      <c r="H449" s="515">
        <v>112000</v>
      </c>
      <c r="I449" s="515">
        <v>0</v>
      </c>
      <c r="J449" s="515">
        <v>112000</v>
      </c>
      <c r="K449" s="516">
        <v>1.5382036125643003E-2</v>
      </c>
    </row>
    <row r="450" spans="1:11" ht="12.75" x14ac:dyDescent="0.2">
      <c r="A450" s="502">
        <v>2</v>
      </c>
      <c r="B450" s="503">
        <v>6</v>
      </c>
      <c r="C450" s="503">
        <v>5</v>
      </c>
      <c r="D450" s="503">
        <v>5</v>
      </c>
      <c r="E450" s="503" t="s">
        <v>305</v>
      </c>
      <c r="F450" s="315" t="s">
        <v>272</v>
      </c>
      <c r="G450" s="513"/>
      <c r="H450" s="513">
        <v>112000</v>
      </c>
      <c r="I450" s="513"/>
      <c r="J450" s="505">
        <v>112000</v>
      </c>
      <c r="K450" s="506">
        <v>1.5382036125643003E-2</v>
      </c>
    </row>
    <row r="451" spans="1:11" ht="12.75" x14ac:dyDescent="0.2">
      <c r="A451" s="498">
        <v>2</v>
      </c>
      <c r="B451" s="499">
        <v>6</v>
      </c>
      <c r="C451" s="499">
        <v>5</v>
      </c>
      <c r="D451" s="499">
        <v>6</v>
      </c>
      <c r="E451" s="499"/>
      <c r="F451" s="507" t="s">
        <v>273</v>
      </c>
      <c r="G451" s="515">
        <v>0</v>
      </c>
      <c r="H451" s="515">
        <v>0</v>
      </c>
      <c r="I451" s="515">
        <v>0</v>
      </c>
      <c r="J451" s="515">
        <v>0</v>
      </c>
      <c r="K451" s="516">
        <v>0</v>
      </c>
    </row>
    <row r="452" spans="1:11" ht="12.75" x14ac:dyDescent="0.2">
      <c r="A452" s="502">
        <v>2</v>
      </c>
      <c r="B452" s="503">
        <v>6</v>
      </c>
      <c r="C452" s="503">
        <v>5</v>
      </c>
      <c r="D452" s="503">
        <v>6</v>
      </c>
      <c r="E452" s="503" t="s">
        <v>305</v>
      </c>
      <c r="F452" s="315" t="s">
        <v>273</v>
      </c>
      <c r="G452" s="513"/>
      <c r="H452" s="513"/>
      <c r="I452" s="513"/>
      <c r="J452" s="505">
        <v>0</v>
      </c>
      <c r="K452" s="506">
        <v>0</v>
      </c>
    </row>
    <row r="453" spans="1:11" ht="12.75" x14ac:dyDescent="0.2">
      <c r="A453" s="498">
        <v>2</v>
      </c>
      <c r="B453" s="499">
        <v>6</v>
      </c>
      <c r="C453" s="499">
        <v>5</v>
      </c>
      <c r="D453" s="499">
        <v>7</v>
      </c>
      <c r="E453" s="499"/>
      <c r="F453" s="507" t="s">
        <v>274</v>
      </c>
      <c r="G453" s="515">
        <v>0</v>
      </c>
      <c r="H453" s="515">
        <v>1310102</v>
      </c>
      <c r="I453" s="515">
        <v>0</v>
      </c>
      <c r="J453" s="515">
        <v>1310102</v>
      </c>
      <c r="K453" s="516">
        <v>0.17992889546676027</v>
      </c>
    </row>
    <row r="454" spans="1:11" ht="12.75" x14ac:dyDescent="0.2">
      <c r="A454" s="502">
        <v>2</v>
      </c>
      <c r="B454" s="503">
        <v>6</v>
      </c>
      <c r="C454" s="503">
        <v>5</v>
      </c>
      <c r="D454" s="503">
        <v>7</v>
      </c>
      <c r="E454" s="503" t="s">
        <v>305</v>
      </c>
      <c r="F454" s="315" t="s">
        <v>274</v>
      </c>
      <c r="G454" s="513"/>
      <c r="H454" s="513">
        <v>1310102</v>
      </c>
      <c r="I454" s="513"/>
      <c r="J454" s="505">
        <v>1310102</v>
      </c>
      <c r="K454" s="506">
        <v>0.17992889546676027</v>
      </c>
    </row>
    <row r="455" spans="1:11" ht="12.75" x14ac:dyDescent="0.2">
      <c r="A455" s="498">
        <v>2</v>
      </c>
      <c r="B455" s="499">
        <v>6</v>
      </c>
      <c r="C455" s="499">
        <v>5</v>
      </c>
      <c r="D455" s="499">
        <v>8</v>
      </c>
      <c r="E455" s="499"/>
      <c r="F455" s="507" t="s">
        <v>275</v>
      </c>
      <c r="G455" s="515">
        <v>0</v>
      </c>
      <c r="H455" s="515">
        <v>0</v>
      </c>
      <c r="I455" s="515">
        <v>0</v>
      </c>
      <c r="J455" s="515">
        <v>0</v>
      </c>
      <c r="K455" s="516">
        <v>0</v>
      </c>
    </row>
    <row r="456" spans="1:11" ht="12.75" x14ac:dyDescent="0.2">
      <c r="A456" s="502">
        <v>2</v>
      </c>
      <c r="B456" s="503">
        <v>6</v>
      </c>
      <c r="C456" s="503">
        <v>5</v>
      </c>
      <c r="D456" s="503">
        <v>8</v>
      </c>
      <c r="E456" s="503" t="s">
        <v>305</v>
      </c>
      <c r="F456" s="315" t="s">
        <v>275</v>
      </c>
      <c r="G456" s="513"/>
      <c r="H456" s="513"/>
      <c r="I456" s="513"/>
      <c r="J456" s="505">
        <v>0</v>
      </c>
      <c r="K456" s="506">
        <v>0</v>
      </c>
    </row>
    <row r="457" spans="1:11" ht="12.75" x14ac:dyDescent="0.2">
      <c r="A457" s="494">
        <v>2</v>
      </c>
      <c r="B457" s="495">
        <v>6</v>
      </c>
      <c r="C457" s="495">
        <v>6</v>
      </c>
      <c r="D457" s="495"/>
      <c r="E457" s="495"/>
      <c r="F457" s="340" t="s">
        <v>446</v>
      </c>
      <c r="G457" s="496">
        <v>0</v>
      </c>
      <c r="H457" s="496">
        <v>0</v>
      </c>
      <c r="I457" s="496">
        <v>0</v>
      </c>
      <c r="J457" s="496">
        <v>0</v>
      </c>
      <c r="K457" s="497">
        <v>0</v>
      </c>
    </row>
    <row r="458" spans="1:11" ht="12.75" x14ac:dyDescent="0.2">
      <c r="A458" s="498">
        <v>2</v>
      </c>
      <c r="B458" s="499">
        <v>6</v>
      </c>
      <c r="C458" s="499">
        <v>6</v>
      </c>
      <c r="D458" s="499">
        <v>1</v>
      </c>
      <c r="E458" s="499"/>
      <c r="F458" s="329" t="s">
        <v>447</v>
      </c>
      <c r="G458" s="500">
        <v>0</v>
      </c>
      <c r="H458" s="500">
        <v>0</v>
      </c>
      <c r="I458" s="500">
        <v>0</v>
      </c>
      <c r="J458" s="500">
        <v>0</v>
      </c>
      <c r="K458" s="501">
        <v>0</v>
      </c>
    </row>
    <row r="459" spans="1:11" ht="12.75" x14ac:dyDescent="0.2">
      <c r="A459" s="502">
        <v>2</v>
      </c>
      <c r="B459" s="503">
        <v>6</v>
      </c>
      <c r="C459" s="503">
        <v>6</v>
      </c>
      <c r="D459" s="503">
        <v>1</v>
      </c>
      <c r="E459" s="503" t="s">
        <v>305</v>
      </c>
      <c r="F459" s="315" t="s">
        <v>447</v>
      </c>
      <c r="G459" s="513"/>
      <c r="H459" s="513"/>
      <c r="I459" s="513"/>
      <c r="J459" s="505">
        <v>0</v>
      </c>
      <c r="K459" s="506">
        <v>0</v>
      </c>
    </row>
    <row r="460" spans="1:11" ht="12.75" x14ac:dyDescent="0.2">
      <c r="A460" s="498">
        <v>2</v>
      </c>
      <c r="B460" s="499">
        <v>6</v>
      </c>
      <c r="C460" s="499">
        <v>6</v>
      </c>
      <c r="D460" s="499">
        <v>2</v>
      </c>
      <c r="E460" s="499"/>
      <c r="F460" s="329" t="s">
        <v>448</v>
      </c>
      <c r="G460" s="515">
        <v>0</v>
      </c>
      <c r="H460" s="515">
        <v>0</v>
      </c>
      <c r="I460" s="515">
        <v>0</v>
      </c>
      <c r="J460" s="515">
        <v>0</v>
      </c>
      <c r="K460" s="516">
        <v>0</v>
      </c>
    </row>
    <row r="461" spans="1:11" ht="12.75" x14ac:dyDescent="0.2">
      <c r="A461" s="502">
        <v>2</v>
      </c>
      <c r="B461" s="503">
        <v>6</v>
      </c>
      <c r="C461" s="503">
        <v>6</v>
      </c>
      <c r="D461" s="503">
        <v>2</v>
      </c>
      <c r="E461" s="503" t="s">
        <v>305</v>
      </c>
      <c r="F461" s="315" t="s">
        <v>448</v>
      </c>
      <c r="G461" s="513"/>
      <c r="H461" s="513"/>
      <c r="I461" s="513"/>
      <c r="J461" s="505">
        <v>0</v>
      </c>
      <c r="K461" s="506">
        <v>0</v>
      </c>
    </row>
    <row r="462" spans="1:11" ht="12.75" x14ac:dyDescent="0.2">
      <c r="A462" s="494">
        <v>2</v>
      </c>
      <c r="B462" s="495">
        <v>6</v>
      </c>
      <c r="C462" s="495">
        <v>8</v>
      </c>
      <c r="D462" s="495"/>
      <c r="E462" s="495"/>
      <c r="F462" s="340" t="s">
        <v>276</v>
      </c>
      <c r="G462" s="496">
        <v>0</v>
      </c>
      <c r="H462" s="496">
        <v>0</v>
      </c>
      <c r="I462" s="496">
        <v>0</v>
      </c>
      <c r="J462" s="496">
        <v>0</v>
      </c>
      <c r="K462" s="497">
        <v>0</v>
      </c>
    </row>
    <row r="463" spans="1:11" ht="12.75" x14ac:dyDescent="0.2">
      <c r="A463" s="498">
        <v>2</v>
      </c>
      <c r="B463" s="499">
        <v>6</v>
      </c>
      <c r="C463" s="499">
        <v>8</v>
      </c>
      <c r="D463" s="499">
        <v>1</v>
      </c>
      <c r="E463" s="499"/>
      <c r="F463" s="507" t="s">
        <v>277</v>
      </c>
      <c r="G463" s="515">
        <v>0</v>
      </c>
      <c r="H463" s="515">
        <v>0</v>
      </c>
      <c r="I463" s="515">
        <v>0</v>
      </c>
      <c r="J463" s="515">
        <v>0</v>
      </c>
      <c r="K463" s="516">
        <v>0</v>
      </c>
    </row>
    <row r="464" spans="1:11" ht="12.75" x14ac:dyDescent="0.2">
      <c r="A464" s="502">
        <v>2</v>
      </c>
      <c r="B464" s="503">
        <v>6</v>
      </c>
      <c r="C464" s="503">
        <v>8</v>
      </c>
      <c r="D464" s="503">
        <v>1</v>
      </c>
      <c r="E464" s="503" t="s">
        <v>305</v>
      </c>
      <c r="F464" s="315" t="s">
        <v>277</v>
      </c>
      <c r="G464" s="513"/>
      <c r="H464" s="513"/>
      <c r="I464" s="513"/>
      <c r="J464" s="505">
        <v>0</v>
      </c>
      <c r="K464" s="506">
        <v>0</v>
      </c>
    </row>
    <row r="465" spans="1:11" ht="12.75" x14ac:dyDescent="0.2">
      <c r="A465" s="498">
        <v>2</v>
      </c>
      <c r="B465" s="499">
        <v>6</v>
      </c>
      <c r="C465" s="499">
        <v>8</v>
      </c>
      <c r="D465" s="499">
        <v>3</v>
      </c>
      <c r="E465" s="499"/>
      <c r="F465" s="507" t="s">
        <v>278</v>
      </c>
      <c r="G465" s="515">
        <v>0</v>
      </c>
      <c r="H465" s="515">
        <v>0</v>
      </c>
      <c r="I465" s="515">
        <v>0</v>
      </c>
      <c r="J465" s="515">
        <v>0</v>
      </c>
      <c r="K465" s="516">
        <v>0</v>
      </c>
    </row>
    <row r="466" spans="1:11" ht="12.75" x14ac:dyDescent="0.2">
      <c r="A466" s="508">
        <v>2</v>
      </c>
      <c r="B466" s="503">
        <v>6</v>
      </c>
      <c r="C466" s="503">
        <v>8</v>
      </c>
      <c r="D466" s="503">
        <v>3</v>
      </c>
      <c r="E466" s="503" t="s">
        <v>305</v>
      </c>
      <c r="F466" s="315" t="s">
        <v>279</v>
      </c>
      <c r="G466" s="505"/>
      <c r="H466" s="505"/>
      <c r="I466" s="505"/>
      <c r="J466" s="505">
        <v>0</v>
      </c>
      <c r="K466" s="506">
        <v>0</v>
      </c>
    </row>
    <row r="467" spans="1:11" ht="12.75" x14ac:dyDescent="0.2">
      <c r="A467" s="508">
        <v>2</v>
      </c>
      <c r="B467" s="503">
        <v>6</v>
      </c>
      <c r="C467" s="503">
        <v>8</v>
      </c>
      <c r="D467" s="503">
        <v>3</v>
      </c>
      <c r="E467" s="503" t="s">
        <v>306</v>
      </c>
      <c r="F467" s="315" t="s">
        <v>280</v>
      </c>
      <c r="G467" s="513"/>
      <c r="H467" s="513"/>
      <c r="I467" s="513"/>
      <c r="J467" s="505">
        <v>0</v>
      </c>
      <c r="K467" s="506">
        <v>0</v>
      </c>
    </row>
    <row r="468" spans="1:11" ht="12.75" x14ac:dyDescent="0.2">
      <c r="A468" s="498">
        <v>2</v>
      </c>
      <c r="B468" s="499">
        <v>6</v>
      </c>
      <c r="C468" s="499">
        <v>8</v>
      </c>
      <c r="D468" s="499">
        <v>5</v>
      </c>
      <c r="E468" s="499"/>
      <c r="F468" s="507" t="s">
        <v>281</v>
      </c>
      <c r="G468" s="515">
        <v>0</v>
      </c>
      <c r="H468" s="515">
        <v>0</v>
      </c>
      <c r="I468" s="515">
        <v>0</v>
      </c>
      <c r="J468" s="515">
        <v>0</v>
      </c>
      <c r="K468" s="516">
        <v>0</v>
      </c>
    </row>
    <row r="469" spans="1:11" ht="12.75" x14ac:dyDescent="0.2">
      <c r="A469" s="508">
        <v>2</v>
      </c>
      <c r="B469" s="503">
        <v>6</v>
      </c>
      <c r="C469" s="503">
        <v>8</v>
      </c>
      <c r="D469" s="503">
        <v>5</v>
      </c>
      <c r="E469" s="503" t="s">
        <v>305</v>
      </c>
      <c r="F469" s="315" t="s">
        <v>281</v>
      </c>
      <c r="G469" s="513"/>
      <c r="H469" s="513"/>
      <c r="I469" s="513"/>
      <c r="J469" s="505">
        <v>0</v>
      </c>
      <c r="K469" s="506">
        <v>0</v>
      </c>
    </row>
    <row r="470" spans="1:11" ht="12.75" x14ac:dyDescent="0.2">
      <c r="A470" s="498">
        <v>2</v>
      </c>
      <c r="B470" s="499">
        <v>6</v>
      </c>
      <c r="C470" s="499">
        <v>8</v>
      </c>
      <c r="D470" s="499">
        <v>6</v>
      </c>
      <c r="E470" s="499"/>
      <c r="F470" s="507" t="s">
        <v>282</v>
      </c>
      <c r="G470" s="515">
        <v>0</v>
      </c>
      <c r="H470" s="515">
        <v>0</v>
      </c>
      <c r="I470" s="515">
        <v>0</v>
      </c>
      <c r="J470" s="515">
        <v>0</v>
      </c>
      <c r="K470" s="516">
        <v>0</v>
      </c>
    </row>
    <row r="471" spans="1:11" ht="12.75" x14ac:dyDescent="0.2">
      <c r="A471" s="508">
        <v>2</v>
      </c>
      <c r="B471" s="503">
        <v>6</v>
      </c>
      <c r="C471" s="503">
        <v>8</v>
      </c>
      <c r="D471" s="503">
        <v>6</v>
      </c>
      <c r="E471" s="503" t="s">
        <v>305</v>
      </c>
      <c r="F471" s="315" t="s">
        <v>282</v>
      </c>
      <c r="G471" s="513"/>
      <c r="H471" s="513"/>
      <c r="I471" s="513"/>
      <c r="J471" s="505">
        <v>0</v>
      </c>
      <c r="K471" s="506">
        <v>0</v>
      </c>
    </row>
    <row r="472" spans="1:11" ht="12.75" x14ac:dyDescent="0.2">
      <c r="A472" s="514">
        <v>2</v>
      </c>
      <c r="B472" s="499">
        <v>6</v>
      </c>
      <c r="C472" s="499">
        <v>8</v>
      </c>
      <c r="D472" s="499">
        <v>7</v>
      </c>
      <c r="E472" s="499"/>
      <c r="F472" s="329" t="s">
        <v>283</v>
      </c>
      <c r="G472" s="515">
        <v>0</v>
      </c>
      <c r="H472" s="515">
        <v>0</v>
      </c>
      <c r="I472" s="515">
        <v>0</v>
      </c>
      <c r="J472" s="515">
        <v>0</v>
      </c>
      <c r="K472" s="516">
        <v>0</v>
      </c>
    </row>
    <row r="473" spans="1:11" ht="12.75" x14ac:dyDescent="0.2">
      <c r="A473" s="508">
        <v>2</v>
      </c>
      <c r="B473" s="503">
        <v>6</v>
      </c>
      <c r="C473" s="503">
        <v>8</v>
      </c>
      <c r="D473" s="503">
        <v>7</v>
      </c>
      <c r="E473" s="503" t="s">
        <v>305</v>
      </c>
      <c r="F473" s="315" t="s">
        <v>283</v>
      </c>
      <c r="G473" s="513"/>
      <c r="H473" s="513"/>
      <c r="I473" s="513"/>
      <c r="J473" s="505">
        <v>0</v>
      </c>
      <c r="K473" s="506">
        <v>0</v>
      </c>
    </row>
    <row r="474" spans="1:11" ht="12.75" x14ac:dyDescent="0.2">
      <c r="A474" s="498">
        <v>2</v>
      </c>
      <c r="B474" s="499">
        <v>6</v>
      </c>
      <c r="C474" s="499">
        <v>8</v>
      </c>
      <c r="D474" s="499">
        <v>8</v>
      </c>
      <c r="E474" s="499"/>
      <c r="F474" s="329" t="s">
        <v>284</v>
      </c>
      <c r="G474" s="515">
        <v>0</v>
      </c>
      <c r="H474" s="515">
        <v>0</v>
      </c>
      <c r="I474" s="515">
        <v>0</v>
      </c>
      <c r="J474" s="515">
        <v>0</v>
      </c>
      <c r="K474" s="516">
        <v>0</v>
      </c>
    </row>
    <row r="475" spans="1:11" ht="12.75" x14ac:dyDescent="0.2">
      <c r="A475" s="508">
        <v>2</v>
      </c>
      <c r="B475" s="503">
        <v>6</v>
      </c>
      <c r="C475" s="503">
        <v>8</v>
      </c>
      <c r="D475" s="503">
        <v>8</v>
      </c>
      <c r="E475" s="503" t="s">
        <v>305</v>
      </c>
      <c r="F475" s="315" t="s">
        <v>285</v>
      </c>
      <c r="G475" s="505"/>
      <c r="H475" s="505"/>
      <c r="I475" s="505"/>
      <c r="J475" s="505">
        <v>0</v>
      </c>
      <c r="K475" s="506">
        <v>0</v>
      </c>
    </row>
    <row r="476" spans="1:11" ht="12.75" x14ac:dyDescent="0.2">
      <c r="A476" s="508">
        <v>2</v>
      </c>
      <c r="B476" s="503">
        <v>6</v>
      </c>
      <c r="C476" s="503">
        <v>8</v>
      </c>
      <c r="D476" s="503">
        <v>8</v>
      </c>
      <c r="E476" s="503" t="s">
        <v>306</v>
      </c>
      <c r="F476" s="315" t="s">
        <v>286</v>
      </c>
      <c r="G476" s="505"/>
      <c r="H476" s="505"/>
      <c r="I476" s="505"/>
      <c r="J476" s="505">
        <v>0</v>
      </c>
      <c r="K476" s="506">
        <v>0</v>
      </c>
    </row>
    <row r="477" spans="1:11" ht="12.75" x14ac:dyDescent="0.2">
      <c r="A477" s="508">
        <v>2</v>
      </c>
      <c r="B477" s="503">
        <v>6</v>
      </c>
      <c r="C477" s="503">
        <v>8</v>
      </c>
      <c r="D477" s="503">
        <v>8</v>
      </c>
      <c r="E477" s="503" t="s">
        <v>307</v>
      </c>
      <c r="F477" s="315" t="s">
        <v>287</v>
      </c>
      <c r="G477" s="505"/>
      <c r="H477" s="505"/>
      <c r="I477" s="505"/>
      <c r="J477" s="505">
        <v>0</v>
      </c>
      <c r="K477" s="506">
        <v>0</v>
      </c>
    </row>
    <row r="478" spans="1:11" ht="12.75" x14ac:dyDescent="0.2">
      <c r="A478" s="508">
        <v>2</v>
      </c>
      <c r="B478" s="503">
        <v>6</v>
      </c>
      <c r="C478" s="503">
        <v>8</v>
      </c>
      <c r="D478" s="503">
        <v>8</v>
      </c>
      <c r="E478" s="503" t="s">
        <v>308</v>
      </c>
      <c r="F478" s="315" t="s">
        <v>288</v>
      </c>
      <c r="G478" s="513"/>
      <c r="H478" s="513"/>
      <c r="I478" s="513"/>
      <c r="J478" s="505">
        <v>0</v>
      </c>
      <c r="K478" s="506">
        <v>0</v>
      </c>
    </row>
    <row r="479" spans="1:11" ht="12.75" x14ac:dyDescent="0.2">
      <c r="A479" s="498">
        <v>2</v>
      </c>
      <c r="B479" s="499">
        <v>6</v>
      </c>
      <c r="C479" s="499">
        <v>8</v>
      </c>
      <c r="D479" s="499">
        <v>9</v>
      </c>
      <c r="E479" s="499"/>
      <c r="F479" s="329" t="s">
        <v>289</v>
      </c>
      <c r="G479" s="515">
        <v>0</v>
      </c>
      <c r="H479" s="515">
        <v>0</v>
      </c>
      <c r="I479" s="515">
        <v>0</v>
      </c>
      <c r="J479" s="515">
        <v>0</v>
      </c>
      <c r="K479" s="516">
        <v>0</v>
      </c>
    </row>
    <row r="480" spans="1:11" ht="12.75" x14ac:dyDescent="0.2">
      <c r="A480" s="508">
        <v>2</v>
      </c>
      <c r="B480" s="503">
        <v>6</v>
      </c>
      <c r="C480" s="503">
        <v>8</v>
      </c>
      <c r="D480" s="503">
        <v>9</v>
      </c>
      <c r="E480" s="503" t="s">
        <v>305</v>
      </c>
      <c r="F480" s="315" t="s">
        <v>289</v>
      </c>
      <c r="G480" s="513"/>
      <c r="H480" s="513"/>
      <c r="I480" s="513"/>
      <c r="J480" s="505">
        <v>0</v>
      </c>
      <c r="K480" s="506">
        <v>0</v>
      </c>
    </row>
    <row r="481" spans="1:11" ht="12.75" x14ac:dyDescent="0.2">
      <c r="A481" s="494">
        <v>2</v>
      </c>
      <c r="B481" s="495">
        <v>6</v>
      </c>
      <c r="C481" s="495">
        <v>9</v>
      </c>
      <c r="D481" s="495"/>
      <c r="E481" s="495"/>
      <c r="F481" s="340" t="s">
        <v>449</v>
      </c>
      <c r="G481" s="496">
        <v>0</v>
      </c>
      <c r="H481" s="496">
        <v>0</v>
      </c>
      <c r="I481" s="496">
        <v>0</v>
      </c>
      <c r="J481" s="496">
        <v>0</v>
      </c>
      <c r="K481" s="497">
        <v>0</v>
      </c>
    </row>
    <row r="482" spans="1:11" ht="12.75" x14ac:dyDescent="0.2">
      <c r="A482" s="514">
        <v>2</v>
      </c>
      <c r="B482" s="499">
        <v>6</v>
      </c>
      <c r="C482" s="499">
        <v>9</v>
      </c>
      <c r="D482" s="499">
        <v>1</v>
      </c>
      <c r="E482" s="499"/>
      <c r="F482" s="329" t="s">
        <v>450</v>
      </c>
      <c r="G482" s="500">
        <v>0</v>
      </c>
      <c r="H482" s="500">
        <v>0</v>
      </c>
      <c r="I482" s="500">
        <v>0</v>
      </c>
      <c r="J482" s="500">
        <v>0</v>
      </c>
      <c r="K482" s="501">
        <v>0</v>
      </c>
    </row>
    <row r="483" spans="1:11" ht="12.75" x14ac:dyDescent="0.2">
      <c r="A483" s="508">
        <v>2</v>
      </c>
      <c r="B483" s="503">
        <v>6</v>
      </c>
      <c r="C483" s="503">
        <v>9</v>
      </c>
      <c r="D483" s="503">
        <v>1</v>
      </c>
      <c r="E483" s="503" t="s">
        <v>305</v>
      </c>
      <c r="F483" s="315" t="s">
        <v>450</v>
      </c>
      <c r="G483" s="513"/>
      <c r="H483" s="513"/>
      <c r="I483" s="513"/>
      <c r="J483" s="505">
        <v>0</v>
      </c>
      <c r="K483" s="506">
        <v>0</v>
      </c>
    </row>
    <row r="484" spans="1:11" ht="12.75" x14ac:dyDescent="0.2">
      <c r="A484" s="514">
        <v>2</v>
      </c>
      <c r="B484" s="499">
        <v>6</v>
      </c>
      <c r="C484" s="499">
        <v>9</v>
      </c>
      <c r="D484" s="499">
        <v>2</v>
      </c>
      <c r="E484" s="499"/>
      <c r="F484" s="329" t="s">
        <v>451</v>
      </c>
      <c r="G484" s="500">
        <v>0</v>
      </c>
      <c r="H484" s="500">
        <v>0</v>
      </c>
      <c r="I484" s="500">
        <v>0</v>
      </c>
      <c r="J484" s="500">
        <v>0</v>
      </c>
      <c r="K484" s="501">
        <v>0</v>
      </c>
    </row>
    <row r="485" spans="1:11" ht="12.75" x14ac:dyDescent="0.2">
      <c r="A485" s="508">
        <v>2</v>
      </c>
      <c r="B485" s="503">
        <v>6</v>
      </c>
      <c r="C485" s="503">
        <v>9</v>
      </c>
      <c r="D485" s="503">
        <v>2</v>
      </c>
      <c r="E485" s="503" t="s">
        <v>305</v>
      </c>
      <c r="F485" s="315" t="s">
        <v>451</v>
      </c>
      <c r="G485" s="513"/>
      <c r="H485" s="513"/>
      <c r="I485" s="513"/>
      <c r="J485" s="505">
        <v>0</v>
      </c>
      <c r="K485" s="506">
        <v>0</v>
      </c>
    </row>
    <row r="486" spans="1:11" ht="12.75" x14ac:dyDescent="0.2">
      <c r="A486" s="514">
        <v>2</v>
      </c>
      <c r="B486" s="499">
        <v>6</v>
      </c>
      <c r="C486" s="499">
        <v>9</v>
      </c>
      <c r="D486" s="499">
        <v>9</v>
      </c>
      <c r="E486" s="499"/>
      <c r="F486" s="329" t="s">
        <v>452</v>
      </c>
      <c r="G486" s="500">
        <v>0</v>
      </c>
      <c r="H486" s="500">
        <v>0</v>
      </c>
      <c r="I486" s="500">
        <v>0</v>
      </c>
      <c r="J486" s="500">
        <v>0</v>
      </c>
      <c r="K486" s="501">
        <v>0</v>
      </c>
    </row>
    <row r="487" spans="1:11" ht="12.75" x14ac:dyDescent="0.2">
      <c r="A487" s="508">
        <v>2</v>
      </c>
      <c r="B487" s="503">
        <v>6</v>
      </c>
      <c r="C487" s="503">
        <v>9</v>
      </c>
      <c r="D487" s="503">
        <v>9</v>
      </c>
      <c r="E487" s="503" t="s">
        <v>305</v>
      </c>
      <c r="F487" s="315" t="s">
        <v>452</v>
      </c>
      <c r="G487" s="513"/>
      <c r="H487" s="513"/>
      <c r="I487" s="513"/>
      <c r="J487" s="505">
        <v>0</v>
      </c>
      <c r="K487" s="506">
        <v>0</v>
      </c>
    </row>
    <row r="488" spans="1:11" ht="12.75" x14ac:dyDescent="0.2">
      <c r="A488" s="489">
        <v>2</v>
      </c>
      <c r="B488" s="490">
        <v>7</v>
      </c>
      <c r="C488" s="491"/>
      <c r="D488" s="491"/>
      <c r="E488" s="491"/>
      <c r="F488" s="344" t="s">
        <v>250</v>
      </c>
      <c r="G488" s="492">
        <v>0</v>
      </c>
      <c r="H488" s="492">
        <v>0</v>
      </c>
      <c r="I488" s="492">
        <v>0</v>
      </c>
      <c r="J488" s="492">
        <v>0</v>
      </c>
      <c r="K488" s="493">
        <v>0</v>
      </c>
    </row>
    <row r="489" spans="1:11" ht="12.75" x14ac:dyDescent="0.2">
      <c r="A489" s="494">
        <v>2</v>
      </c>
      <c r="B489" s="495">
        <v>7</v>
      </c>
      <c r="C489" s="495">
        <v>1</v>
      </c>
      <c r="D489" s="495"/>
      <c r="E489" s="495"/>
      <c r="F489" s="340" t="s">
        <v>290</v>
      </c>
      <c r="G489" s="496">
        <v>0</v>
      </c>
      <c r="H489" s="496">
        <v>0</v>
      </c>
      <c r="I489" s="496">
        <v>0</v>
      </c>
      <c r="J489" s="496">
        <v>0</v>
      </c>
      <c r="K489" s="497">
        <v>0</v>
      </c>
    </row>
    <row r="490" spans="1:11" ht="12.75" x14ac:dyDescent="0.2">
      <c r="A490" s="498">
        <v>2</v>
      </c>
      <c r="B490" s="499">
        <v>7</v>
      </c>
      <c r="C490" s="499">
        <v>1</v>
      </c>
      <c r="D490" s="499">
        <v>1</v>
      </c>
      <c r="E490" s="499"/>
      <c r="F490" s="507" t="s">
        <v>291</v>
      </c>
      <c r="G490" s="515">
        <v>0</v>
      </c>
      <c r="H490" s="515">
        <v>0</v>
      </c>
      <c r="I490" s="515">
        <v>0</v>
      </c>
      <c r="J490" s="515">
        <v>0</v>
      </c>
      <c r="K490" s="516">
        <v>0</v>
      </c>
    </row>
    <row r="491" spans="1:11" ht="12.75" x14ac:dyDescent="0.2">
      <c r="A491" s="508">
        <v>2</v>
      </c>
      <c r="B491" s="503">
        <v>7</v>
      </c>
      <c r="C491" s="503">
        <v>1</v>
      </c>
      <c r="D491" s="503">
        <v>1</v>
      </c>
      <c r="E491" s="503" t="s">
        <v>305</v>
      </c>
      <c r="F491" s="315" t="s">
        <v>291</v>
      </c>
      <c r="G491" s="513"/>
      <c r="H491" s="513"/>
      <c r="I491" s="513"/>
      <c r="J491" s="505">
        <v>0</v>
      </c>
      <c r="K491" s="506">
        <v>0</v>
      </c>
    </row>
    <row r="492" spans="1:11" ht="12.75" x14ac:dyDescent="0.2">
      <c r="A492" s="498">
        <v>2</v>
      </c>
      <c r="B492" s="499">
        <v>7</v>
      </c>
      <c r="C492" s="499">
        <v>1</v>
      </c>
      <c r="D492" s="499">
        <v>2</v>
      </c>
      <c r="E492" s="499"/>
      <c r="F492" s="507" t="s">
        <v>292</v>
      </c>
      <c r="G492" s="515">
        <v>0</v>
      </c>
      <c r="H492" s="515">
        <v>0</v>
      </c>
      <c r="I492" s="515">
        <v>0</v>
      </c>
      <c r="J492" s="515">
        <v>0</v>
      </c>
      <c r="K492" s="516">
        <v>0</v>
      </c>
    </row>
    <row r="493" spans="1:11" ht="12.75" x14ac:dyDescent="0.2">
      <c r="A493" s="508">
        <v>2</v>
      </c>
      <c r="B493" s="503">
        <v>7</v>
      </c>
      <c r="C493" s="503">
        <v>1</v>
      </c>
      <c r="D493" s="503">
        <v>2</v>
      </c>
      <c r="E493" s="503" t="s">
        <v>305</v>
      </c>
      <c r="F493" s="315" t="s">
        <v>292</v>
      </c>
      <c r="G493" s="513"/>
      <c r="H493" s="513"/>
      <c r="I493" s="513"/>
      <c r="J493" s="505">
        <v>0</v>
      </c>
      <c r="K493" s="506">
        <v>0</v>
      </c>
    </row>
    <row r="494" spans="1:11" ht="12.75" x14ac:dyDescent="0.2">
      <c r="A494" s="498">
        <v>2</v>
      </c>
      <c r="B494" s="499">
        <v>7</v>
      </c>
      <c r="C494" s="499">
        <v>1</v>
      </c>
      <c r="D494" s="499">
        <v>3</v>
      </c>
      <c r="E494" s="499"/>
      <c r="F494" s="507" t="s">
        <v>293</v>
      </c>
      <c r="G494" s="515">
        <v>0</v>
      </c>
      <c r="H494" s="515">
        <v>0</v>
      </c>
      <c r="I494" s="515">
        <v>0</v>
      </c>
      <c r="J494" s="515">
        <v>0</v>
      </c>
      <c r="K494" s="516">
        <v>0</v>
      </c>
    </row>
    <row r="495" spans="1:11" ht="12.75" x14ac:dyDescent="0.2">
      <c r="A495" s="508">
        <v>2</v>
      </c>
      <c r="B495" s="503">
        <v>7</v>
      </c>
      <c r="C495" s="503">
        <v>1</v>
      </c>
      <c r="D495" s="503">
        <v>3</v>
      </c>
      <c r="E495" s="503" t="s">
        <v>305</v>
      </c>
      <c r="F495" s="315" t="s">
        <v>293</v>
      </c>
      <c r="G495" s="513"/>
      <c r="H495" s="513"/>
      <c r="I495" s="513"/>
      <c r="J495" s="505">
        <v>0</v>
      </c>
      <c r="K495" s="506">
        <v>0</v>
      </c>
    </row>
    <row r="496" spans="1:11" ht="12.75" x14ac:dyDescent="0.2">
      <c r="A496" s="498">
        <v>2</v>
      </c>
      <c r="B496" s="499">
        <v>7</v>
      </c>
      <c r="C496" s="499">
        <v>1</v>
      </c>
      <c r="D496" s="499">
        <v>4</v>
      </c>
      <c r="E496" s="499"/>
      <c r="F496" s="507" t="s">
        <v>294</v>
      </c>
      <c r="G496" s="515">
        <v>0</v>
      </c>
      <c r="H496" s="515">
        <v>0</v>
      </c>
      <c r="I496" s="515">
        <v>0</v>
      </c>
      <c r="J496" s="515">
        <v>0</v>
      </c>
      <c r="K496" s="516">
        <v>0</v>
      </c>
    </row>
    <row r="497" spans="1:11" ht="12.75" x14ac:dyDescent="0.2">
      <c r="A497" s="508">
        <v>2</v>
      </c>
      <c r="B497" s="503">
        <v>7</v>
      </c>
      <c r="C497" s="503">
        <v>1</v>
      </c>
      <c r="D497" s="503">
        <v>4</v>
      </c>
      <c r="E497" s="503" t="s">
        <v>305</v>
      </c>
      <c r="F497" s="315" t="s">
        <v>294</v>
      </c>
      <c r="G497" s="513"/>
      <c r="H497" s="513"/>
      <c r="I497" s="513"/>
      <c r="J497" s="505">
        <v>0</v>
      </c>
      <c r="K497" s="506">
        <v>0</v>
      </c>
    </row>
    <row r="498" spans="1:11" ht="12.75" x14ac:dyDescent="0.2">
      <c r="A498" s="514">
        <v>2</v>
      </c>
      <c r="B498" s="499">
        <v>7</v>
      </c>
      <c r="C498" s="499">
        <v>1</v>
      </c>
      <c r="D498" s="499">
        <v>5</v>
      </c>
      <c r="E498" s="499"/>
      <c r="F498" s="329" t="s">
        <v>453</v>
      </c>
      <c r="G498" s="515">
        <v>0</v>
      </c>
      <c r="H498" s="515">
        <v>0</v>
      </c>
      <c r="I498" s="515">
        <v>0</v>
      </c>
      <c r="J498" s="515">
        <v>0</v>
      </c>
      <c r="K498" s="516">
        <v>0</v>
      </c>
    </row>
    <row r="499" spans="1:11" ht="12.75" x14ac:dyDescent="0.2">
      <c r="A499" s="508">
        <v>2</v>
      </c>
      <c r="B499" s="503">
        <v>7</v>
      </c>
      <c r="C499" s="503">
        <v>1</v>
      </c>
      <c r="D499" s="503">
        <v>5</v>
      </c>
      <c r="E499" s="503" t="s">
        <v>305</v>
      </c>
      <c r="F499" s="315" t="s">
        <v>453</v>
      </c>
      <c r="G499" s="513"/>
      <c r="H499" s="513"/>
      <c r="I499" s="513"/>
      <c r="J499" s="505">
        <v>0</v>
      </c>
      <c r="K499" s="506">
        <v>0</v>
      </c>
    </row>
    <row r="500" spans="1:11" ht="12.75" x14ac:dyDescent="0.2">
      <c r="A500" s="494">
        <v>2</v>
      </c>
      <c r="B500" s="495">
        <v>7</v>
      </c>
      <c r="C500" s="495">
        <v>2</v>
      </c>
      <c r="D500" s="495"/>
      <c r="E500" s="495"/>
      <c r="F500" s="340" t="s">
        <v>295</v>
      </c>
      <c r="G500" s="496">
        <v>0</v>
      </c>
      <c r="H500" s="496">
        <v>0</v>
      </c>
      <c r="I500" s="496">
        <v>0</v>
      </c>
      <c r="J500" s="496">
        <v>0</v>
      </c>
      <c r="K500" s="497">
        <v>0</v>
      </c>
    </row>
    <row r="501" spans="1:11" ht="12.75" x14ac:dyDescent="0.2">
      <c r="A501" s="498">
        <v>2</v>
      </c>
      <c r="B501" s="499">
        <v>7</v>
      </c>
      <c r="C501" s="499">
        <v>2</v>
      </c>
      <c r="D501" s="499">
        <v>1</v>
      </c>
      <c r="E501" s="499"/>
      <c r="F501" s="507" t="s">
        <v>296</v>
      </c>
      <c r="G501" s="515">
        <v>0</v>
      </c>
      <c r="H501" s="515">
        <v>0</v>
      </c>
      <c r="I501" s="515">
        <v>0</v>
      </c>
      <c r="J501" s="515">
        <v>0</v>
      </c>
      <c r="K501" s="516">
        <v>0</v>
      </c>
    </row>
    <row r="502" spans="1:11" ht="12.75" x14ac:dyDescent="0.2">
      <c r="A502" s="508">
        <v>2</v>
      </c>
      <c r="B502" s="503">
        <v>7</v>
      </c>
      <c r="C502" s="503">
        <v>2</v>
      </c>
      <c r="D502" s="503">
        <v>1</v>
      </c>
      <c r="E502" s="503" t="s">
        <v>305</v>
      </c>
      <c r="F502" s="315" t="s">
        <v>296</v>
      </c>
      <c r="G502" s="513"/>
      <c r="H502" s="513"/>
      <c r="I502" s="513"/>
      <c r="J502" s="505">
        <v>0</v>
      </c>
      <c r="K502" s="506">
        <v>0</v>
      </c>
    </row>
    <row r="503" spans="1:11" ht="12.75" x14ac:dyDescent="0.2">
      <c r="A503" s="498">
        <v>2</v>
      </c>
      <c r="B503" s="499">
        <v>7</v>
      </c>
      <c r="C503" s="499">
        <v>2</v>
      </c>
      <c r="D503" s="499">
        <v>2</v>
      </c>
      <c r="E503" s="499"/>
      <c r="F503" s="507" t="s">
        <v>297</v>
      </c>
      <c r="G503" s="515">
        <v>0</v>
      </c>
      <c r="H503" s="515">
        <v>0</v>
      </c>
      <c r="I503" s="515">
        <v>0</v>
      </c>
      <c r="J503" s="515">
        <v>0</v>
      </c>
      <c r="K503" s="516">
        <v>0</v>
      </c>
    </row>
    <row r="504" spans="1:11" ht="12.75" x14ac:dyDescent="0.2">
      <c r="A504" s="508">
        <v>2</v>
      </c>
      <c r="B504" s="503">
        <v>7</v>
      </c>
      <c r="C504" s="503">
        <v>2</v>
      </c>
      <c r="D504" s="503">
        <v>2</v>
      </c>
      <c r="E504" s="503" t="s">
        <v>305</v>
      </c>
      <c r="F504" s="315" t="s">
        <v>297</v>
      </c>
      <c r="G504" s="513"/>
      <c r="H504" s="513"/>
      <c r="I504" s="513"/>
      <c r="J504" s="505">
        <v>0</v>
      </c>
      <c r="K504" s="506">
        <v>0</v>
      </c>
    </row>
    <row r="505" spans="1:11" ht="12.75" x14ac:dyDescent="0.2">
      <c r="A505" s="498">
        <v>2</v>
      </c>
      <c r="B505" s="499">
        <v>7</v>
      </c>
      <c r="C505" s="499">
        <v>2</v>
      </c>
      <c r="D505" s="499">
        <v>3</v>
      </c>
      <c r="E505" s="499"/>
      <c r="F505" s="507" t="s">
        <v>298</v>
      </c>
      <c r="G505" s="515">
        <v>0</v>
      </c>
      <c r="H505" s="515">
        <v>0</v>
      </c>
      <c r="I505" s="515">
        <v>0</v>
      </c>
      <c r="J505" s="515">
        <v>0</v>
      </c>
      <c r="K505" s="516">
        <v>0</v>
      </c>
    </row>
    <row r="506" spans="1:11" ht="12.75" x14ac:dyDescent="0.2">
      <c r="A506" s="508">
        <v>2</v>
      </c>
      <c r="B506" s="503">
        <v>7</v>
      </c>
      <c r="C506" s="503">
        <v>2</v>
      </c>
      <c r="D506" s="503">
        <v>3</v>
      </c>
      <c r="E506" s="503" t="s">
        <v>305</v>
      </c>
      <c r="F506" s="315" t="s">
        <v>298</v>
      </c>
      <c r="G506" s="513"/>
      <c r="H506" s="513"/>
      <c r="I506" s="513"/>
      <c r="J506" s="505">
        <v>0</v>
      </c>
      <c r="K506" s="506">
        <v>0</v>
      </c>
    </row>
    <row r="507" spans="1:11" ht="12.75" x14ac:dyDescent="0.2">
      <c r="A507" s="498">
        <v>2</v>
      </c>
      <c r="B507" s="499">
        <v>7</v>
      </c>
      <c r="C507" s="499">
        <v>2</v>
      </c>
      <c r="D507" s="499">
        <v>4</v>
      </c>
      <c r="E507" s="499"/>
      <c r="F507" s="507" t="s">
        <v>299</v>
      </c>
      <c r="G507" s="515">
        <v>0</v>
      </c>
      <c r="H507" s="515">
        <v>0</v>
      </c>
      <c r="I507" s="515">
        <v>0</v>
      </c>
      <c r="J507" s="515">
        <v>0</v>
      </c>
      <c r="K507" s="516">
        <v>0</v>
      </c>
    </row>
    <row r="508" spans="1:11" ht="12.75" x14ac:dyDescent="0.2">
      <c r="A508" s="508">
        <v>2</v>
      </c>
      <c r="B508" s="503">
        <v>7</v>
      </c>
      <c r="C508" s="503">
        <v>2</v>
      </c>
      <c r="D508" s="503">
        <v>4</v>
      </c>
      <c r="E508" s="503" t="s">
        <v>305</v>
      </c>
      <c r="F508" s="315" t="s">
        <v>299</v>
      </c>
      <c r="G508" s="513"/>
      <c r="H508" s="513"/>
      <c r="I508" s="513"/>
      <c r="J508" s="505">
        <v>0</v>
      </c>
      <c r="K508" s="506">
        <v>0</v>
      </c>
    </row>
    <row r="509" spans="1:11" ht="12.75" x14ac:dyDescent="0.2">
      <c r="A509" s="498">
        <v>2</v>
      </c>
      <c r="B509" s="499">
        <v>7</v>
      </c>
      <c r="C509" s="499">
        <v>2</v>
      </c>
      <c r="D509" s="499">
        <v>7</v>
      </c>
      <c r="E509" s="499"/>
      <c r="F509" s="507" t="s">
        <v>300</v>
      </c>
      <c r="G509" s="515">
        <v>0</v>
      </c>
      <c r="H509" s="515">
        <v>0</v>
      </c>
      <c r="I509" s="515">
        <v>0</v>
      </c>
      <c r="J509" s="515">
        <v>0</v>
      </c>
      <c r="K509" s="516">
        <v>0</v>
      </c>
    </row>
    <row r="510" spans="1:11" ht="12.75" x14ac:dyDescent="0.2">
      <c r="A510" s="508">
        <v>2</v>
      </c>
      <c r="B510" s="503">
        <v>7</v>
      </c>
      <c r="C510" s="503">
        <v>2</v>
      </c>
      <c r="D510" s="503">
        <v>7</v>
      </c>
      <c r="E510" s="503" t="s">
        <v>305</v>
      </c>
      <c r="F510" s="315" t="s">
        <v>300</v>
      </c>
      <c r="G510" s="513"/>
      <c r="H510" s="513"/>
      <c r="I510" s="513"/>
      <c r="J510" s="505">
        <v>0</v>
      </c>
      <c r="K510" s="506">
        <v>0</v>
      </c>
    </row>
    <row r="511" spans="1:11" ht="12.75" x14ac:dyDescent="0.2">
      <c r="A511" s="498">
        <v>2</v>
      </c>
      <c r="B511" s="499">
        <v>7</v>
      </c>
      <c r="C511" s="499">
        <v>2</v>
      </c>
      <c r="D511" s="499">
        <v>8</v>
      </c>
      <c r="E511" s="499"/>
      <c r="F511" s="507" t="s">
        <v>301</v>
      </c>
      <c r="G511" s="515">
        <v>0</v>
      </c>
      <c r="H511" s="515">
        <v>0</v>
      </c>
      <c r="I511" s="515">
        <v>0</v>
      </c>
      <c r="J511" s="515">
        <v>0</v>
      </c>
      <c r="K511" s="516">
        <v>0</v>
      </c>
    </row>
    <row r="512" spans="1:11" ht="12.75" x14ac:dyDescent="0.2">
      <c r="A512" s="508">
        <v>2</v>
      </c>
      <c r="B512" s="503">
        <v>7</v>
      </c>
      <c r="C512" s="503">
        <v>2</v>
      </c>
      <c r="D512" s="503">
        <v>8</v>
      </c>
      <c r="E512" s="503" t="s">
        <v>305</v>
      </c>
      <c r="F512" s="315" t="s">
        <v>301</v>
      </c>
      <c r="G512" s="513"/>
      <c r="H512" s="513"/>
      <c r="I512" s="513"/>
      <c r="J512" s="505">
        <v>0</v>
      </c>
      <c r="K512" s="506">
        <v>0</v>
      </c>
    </row>
    <row r="513" spans="1:11" ht="12.75" x14ac:dyDescent="0.2">
      <c r="A513" s="494">
        <v>2</v>
      </c>
      <c r="B513" s="495">
        <v>7</v>
      </c>
      <c r="C513" s="495">
        <v>3</v>
      </c>
      <c r="D513" s="495"/>
      <c r="E513" s="495"/>
      <c r="F513" s="340" t="s">
        <v>302</v>
      </c>
      <c r="G513" s="496">
        <v>0</v>
      </c>
      <c r="H513" s="496">
        <v>0</v>
      </c>
      <c r="I513" s="496">
        <v>0</v>
      </c>
      <c r="J513" s="496">
        <v>0</v>
      </c>
      <c r="K513" s="497">
        <v>0</v>
      </c>
    </row>
    <row r="514" spans="1:11" ht="12.75" x14ac:dyDescent="0.2">
      <c r="A514" s="498">
        <v>2</v>
      </c>
      <c r="B514" s="499">
        <v>7</v>
      </c>
      <c r="C514" s="499">
        <v>3</v>
      </c>
      <c r="D514" s="499">
        <v>1</v>
      </c>
      <c r="E514" s="499"/>
      <c r="F514" s="507" t="s">
        <v>303</v>
      </c>
      <c r="G514" s="515">
        <v>0</v>
      </c>
      <c r="H514" s="515">
        <v>0</v>
      </c>
      <c r="I514" s="515">
        <v>0</v>
      </c>
      <c r="J514" s="515">
        <v>0</v>
      </c>
      <c r="K514" s="516">
        <v>0</v>
      </c>
    </row>
    <row r="515" spans="1:11" s="389" customFormat="1" ht="12.75" x14ac:dyDescent="0.2">
      <c r="A515" s="508">
        <v>2</v>
      </c>
      <c r="B515" s="503">
        <v>7</v>
      </c>
      <c r="C515" s="503">
        <v>3</v>
      </c>
      <c r="D515" s="503">
        <v>1</v>
      </c>
      <c r="E515" s="503" t="s">
        <v>305</v>
      </c>
      <c r="F515" s="315" t="s">
        <v>303</v>
      </c>
      <c r="G515" s="513"/>
      <c r="H515" s="513"/>
      <c r="I515" s="513"/>
      <c r="J515" s="505">
        <v>0</v>
      </c>
      <c r="K515" s="506">
        <v>0</v>
      </c>
    </row>
    <row r="516" spans="1:11" s="389" customFormat="1" ht="12.75" x14ac:dyDescent="0.2">
      <c r="A516" s="498">
        <v>2</v>
      </c>
      <c r="B516" s="499">
        <v>7</v>
      </c>
      <c r="C516" s="499">
        <v>3</v>
      </c>
      <c r="D516" s="499">
        <v>2</v>
      </c>
      <c r="E516" s="499"/>
      <c r="F516" s="507" t="s">
        <v>304</v>
      </c>
      <c r="G516" s="515">
        <v>0</v>
      </c>
      <c r="H516" s="515">
        <v>0</v>
      </c>
      <c r="I516" s="515">
        <v>0</v>
      </c>
      <c r="J516" s="515">
        <v>0</v>
      </c>
      <c r="K516" s="516">
        <v>0</v>
      </c>
    </row>
    <row r="517" spans="1:11" s="389" customFormat="1" ht="12.75" x14ac:dyDescent="0.2">
      <c r="A517" s="517">
        <v>2</v>
      </c>
      <c r="B517" s="518">
        <v>7</v>
      </c>
      <c r="C517" s="518">
        <v>3</v>
      </c>
      <c r="D517" s="518">
        <v>2</v>
      </c>
      <c r="E517" s="518" t="s">
        <v>305</v>
      </c>
      <c r="F517" s="362" t="s">
        <v>304</v>
      </c>
      <c r="G517" s="363"/>
      <c r="H517" s="363"/>
      <c r="I517" s="363"/>
      <c r="J517" s="519">
        <v>0</v>
      </c>
      <c r="K517" s="520">
        <v>0</v>
      </c>
    </row>
    <row r="518" spans="1:11" s="389" customFormat="1" x14ac:dyDescent="0.3">
      <c r="A518" s="390"/>
      <c r="B518" s="390"/>
      <c r="C518" s="390"/>
      <c r="D518" s="390"/>
      <c r="E518" s="390"/>
      <c r="F518" s="390"/>
      <c r="G518" s="390"/>
      <c r="H518" s="390"/>
      <c r="I518" s="390"/>
      <c r="J518" s="390"/>
    </row>
    <row r="519" spans="1:11" s="389" customFormat="1" x14ac:dyDescent="0.3">
      <c r="A519" s="390"/>
      <c r="B519" s="390"/>
      <c r="C519" s="390"/>
      <c r="D519" s="390"/>
      <c r="E519" s="390"/>
      <c r="F519" s="390"/>
      <c r="G519" s="390"/>
      <c r="H519" s="390"/>
      <c r="I519" s="390"/>
      <c r="J519" s="390"/>
    </row>
    <row r="520" spans="1:11" s="389" customFormat="1" x14ac:dyDescent="0.3">
      <c r="A520" s="390"/>
      <c r="B520" s="390"/>
      <c r="C520" s="390"/>
      <c r="D520" s="390"/>
      <c r="E520" s="390"/>
      <c r="F520" s="390"/>
      <c r="G520" s="390"/>
      <c r="H520" s="390"/>
      <c r="I520" s="390"/>
      <c r="J520" s="390"/>
    </row>
    <row r="521" spans="1:11" s="389" customFormat="1" x14ac:dyDescent="0.3">
      <c r="A521" s="390"/>
      <c r="B521" s="390"/>
      <c r="C521" s="390"/>
      <c r="D521" s="390"/>
      <c r="E521" s="390"/>
      <c r="F521" s="390"/>
      <c r="G521" s="390"/>
      <c r="H521" s="390"/>
      <c r="I521" s="390"/>
      <c r="J521" s="390"/>
    </row>
    <row r="522" spans="1:11" s="389" customFormat="1" x14ac:dyDescent="0.3">
      <c r="A522" s="390"/>
      <c r="B522" s="390"/>
      <c r="C522" s="390"/>
      <c r="D522" s="390"/>
      <c r="E522" s="390"/>
      <c r="F522" s="390"/>
      <c r="G522" s="390"/>
      <c r="H522" s="390"/>
      <c r="I522" s="390"/>
      <c r="J522" s="390"/>
    </row>
    <row r="523" spans="1:11" s="389" customFormat="1" x14ac:dyDescent="0.3">
      <c r="A523" s="390"/>
      <c r="B523" s="390"/>
      <c r="C523" s="390"/>
      <c r="D523" s="390"/>
      <c r="E523" s="390"/>
      <c r="F523" s="390"/>
      <c r="G523" s="390"/>
      <c r="H523" s="390"/>
      <c r="I523" s="390"/>
      <c r="J523" s="390"/>
    </row>
    <row r="524" spans="1:11" s="389" customFormat="1" x14ac:dyDescent="0.3">
      <c r="A524" s="390"/>
      <c r="B524" s="390"/>
      <c r="C524" s="390"/>
      <c r="D524" s="390"/>
      <c r="E524" s="390"/>
      <c r="F524" s="390"/>
      <c r="G524" s="390"/>
      <c r="H524" s="390"/>
      <c r="I524" s="390"/>
      <c r="J524" s="390"/>
    </row>
    <row r="525" spans="1:11" s="389" customFormat="1" x14ac:dyDescent="0.3">
      <c r="A525" s="390"/>
      <c r="B525" s="390"/>
      <c r="C525" s="390"/>
      <c r="D525" s="390"/>
      <c r="E525" s="390"/>
      <c r="F525" s="390"/>
      <c r="G525" s="390"/>
      <c r="H525" s="390"/>
      <c r="I525" s="390"/>
      <c r="J525" s="390"/>
    </row>
    <row r="526" spans="1:11" s="389" customFormat="1" x14ac:dyDescent="0.3">
      <c r="A526" s="390"/>
      <c r="B526" s="390"/>
      <c r="C526" s="390"/>
      <c r="D526" s="390"/>
      <c r="E526" s="390"/>
      <c r="F526" s="390"/>
      <c r="G526" s="390"/>
      <c r="H526" s="390"/>
      <c r="I526" s="390"/>
      <c r="J526" s="390"/>
    </row>
    <row r="527" spans="1:11" s="389" customFormat="1" x14ac:dyDescent="0.3">
      <c r="A527" s="390"/>
      <c r="B527" s="390"/>
      <c r="C527" s="390"/>
      <c r="D527" s="390"/>
      <c r="E527" s="390"/>
      <c r="F527" s="390"/>
      <c r="G527" s="390"/>
      <c r="H527" s="390"/>
      <c r="I527" s="390"/>
      <c r="J527" s="390"/>
    </row>
    <row r="528" spans="1:11" s="389" customFormat="1" x14ac:dyDescent="0.3">
      <c r="A528" s="390"/>
      <c r="B528" s="390"/>
      <c r="C528" s="390"/>
      <c r="D528" s="390"/>
      <c r="E528" s="390"/>
      <c r="F528" s="390"/>
      <c r="G528" s="390"/>
      <c r="H528" s="390"/>
      <c r="I528" s="390"/>
      <c r="J528" s="390"/>
    </row>
    <row r="529" spans="1:10" s="389" customFormat="1" x14ac:dyDescent="0.3">
      <c r="A529" s="390"/>
      <c r="B529" s="390"/>
      <c r="C529" s="390"/>
      <c r="D529" s="390"/>
      <c r="E529" s="390"/>
      <c r="F529" s="390"/>
      <c r="G529" s="390"/>
      <c r="H529" s="390"/>
      <c r="I529" s="390"/>
      <c r="J529" s="390"/>
    </row>
    <row r="530" spans="1:10" s="389" customFormat="1" x14ac:dyDescent="0.3">
      <c r="A530" s="390"/>
      <c r="B530" s="390"/>
      <c r="C530" s="390"/>
      <c r="D530" s="390"/>
      <c r="E530" s="390"/>
      <c r="F530" s="390"/>
      <c r="G530" s="390"/>
      <c r="H530" s="390"/>
      <c r="I530" s="390"/>
      <c r="J530" s="390"/>
    </row>
    <row r="531" spans="1:10" s="389" customFormat="1" x14ac:dyDescent="0.3">
      <c r="A531" s="390"/>
      <c r="B531" s="390"/>
      <c r="C531" s="390"/>
      <c r="D531" s="390"/>
      <c r="E531" s="390"/>
      <c r="F531" s="390"/>
      <c r="G531" s="390"/>
      <c r="H531" s="390"/>
      <c r="I531" s="390"/>
      <c r="J531" s="390"/>
    </row>
    <row r="532" spans="1:10" s="389" customFormat="1" x14ac:dyDescent="0.3">
      <c r="A532" s="390"/>
      <c r="B532" s="390"/>
      <c r="C532" s="390"/>
      <c r="D532" s="390"/>
      <c r="E532" s="390"/>
      <c r="F532" s="390"/>
      <c r="G532" s="390"/>
      <c r="H532" s="390"/>
      <c r="I532" s="390"/>
      <c r="J532" s="390"/>
    </row>
    <row r="533" spans="1:10" s="389" customFormat="1" x14ac:dyDescent="0.3">
      <c r="A533" s="390"/>
      <c r="B533" s="390"/>
      <c r="C533" s="390"/>
      <c r="D533" s="390"/>
      <c r="E533" s="390"/>
      <c r="F533" s="390"/>
      <c r="G533" s="390"/>
      <c r="H533" s="390"/>
      <c r="I533" s="390"/>
      <c r="J533" s="390"/>
    </row>
    <row r="534" spans="1:10" s="389" customFormat="1" x14ac:dyDescent="0.3">
      <c r="A534" s="390"/>
      <c r="B534" s="390"/>
      <c r="C534" s="390"/>
      <c r="D534" s="390"/>
      <c r="E534" s="390"/>
      <c r="F534" s="390"/>
      <c r="G534" s="390"/>
      <c r="H534" s="390"/>
      <c r="I534" s="390"/>
      <c r="J534" s="390"/>
    </row>
    <row r="535" spans="1:10" s="389" customFormat="1" x14ac:dyDescent="0.3">
      <c r="A535" s="390"/>
      <c r="B535" s="390"/>
      <c r="C535" s="390"/>
      <c r="D535" s="390"/>
      <c r="E535" s="390"/>
      <c r="F535" s="390"/>
      <c r="G535" s="390"/>
      <c r="H535" s="390"/>
      <c r="I535" s="390"/>
      <c r="J535" s="390"/>
    </row>
    <row r="536" spans="1:10" s="389" customFormat="1" x14ac:dyDescent="0.3">
      <c r="A536" s="390"/>
      <c r="B536" s="390"/>
      <c r="C536" s="390"/>
      <c r="D536" s="390"/>
      <c r="E536" s="390"/>
      <c r="F536" s="390"/>
      <c r="G536" s="390"/>
      <c r="H536" s="390"/>
      <c r="I536" s="390"/>
      <c r="J536" s="390"/>
    </row>
    <row r="537" spans="1:10" s="389" customFormat="1" x14ac:dyDescent="0.3">
      <c r="A537" s="390"/>
      <c r="B537" s="390"/>
      <c r="C537" s="390"/>
      <c r="D537" s="390"/>
      <c r="E537" s="390"/>
      <c r="F537" s="390"/>
      <c r="G537" s="390"/>
      <c r="H537" s="390"/>
      <c r="I537" s="390"/>
      <c r="J537" s="390"/>
    </row>
    <row r="538" spans="1:10" s="389" customFormat="1" x14ac:dyDescent="0.3">
      <c r="A538" s="390"/>
      <c r="B538" s="390"/>
      <c r="C538" s="390"/>
      <c r="D538" s="390"/>
      <c r="E538" s="390"/>
      <c r="F538" s="390"/>
      <c r="G538" s="390"/>
      <c r="H538" s="390"/>
      <c r="I538" s="390"/>
      <c r="J538" s="390"/>
    </row>
    <row r="539" spans="1:10" s="389" customFormat="1" x14ac:dyDescent="0.3">
      <c r="A539" s="390"/>
      <c r="B539" s="390"/>
      <c r="C539" s="390"/>
      <c r="D539" s="390"/>
      <c r="E539" s="390"/>
      <c r="F539" s="390"/>
      <c r="G539" s="390"/>
      <c r="H539" s="390"/>
      <c r="I539" s="390"/>
      <c r="J539" s="390"/>
    </row>
    <row r="540" spans="1:10" s="389" customFormat="1" x14ac:dyDescent="0.3">
      <c r="A540" s="390"/>
      <c r="B540" s="390"/>
      <c r="C540" s="390"/>
      <c r="D540" s="390"/>
      <c r="E540" s="390"/>
      <c r="F540" s="390"/>
      <c r="G540" s="390"/>
      <c r="H540" s="390"/>
      <c r="I540" s="390"/>
      <c r="J540" s="390"/>
    </row>
    <row r="541" spans="1:10" s="389" customFormat="1" x14ac:dyDescent="0.3">
      <c r="A541" s="390"/>
      <c r="B541" s="390"/>
      <c r="C541" s="390"/>
      <c r="D541" s="390"/>
      <c r="E541" s="390"/>
      <c r="F541" s="390"/>
      <c r="G541" s="390"/>
      <c r="H541" s="390"/>
      <c r="I541" s="390"/>
      <c r="J541" s="390"/>
    </row>
    <row r="542" spans="1:10" s="389" customFormat="1" x14ac:dyDescent="0.3">
      <c r="A542" s="390"/>
      <c r="B542" s="390"/>
      <c r="C542" s="390"/>
      <c r="D542" s="390"/>
      <c r="E542" s="390"/>
      <c r="F542" s="390"/>
      <c r="G542" s="390"/>
      <c r="H542" s="390"/>
      <c r="I542" s="390"/>
      <c r="J542" s="390"/>
    </row>
    <row r="543" spans="1:10" s="389" customFormat="1" x14ac:dyDescent="0.3">
      <c r="A543" s="390"/>
      <c r="B543" s="390"/>
      <c r="C543" s="390"/>
      <c r="D543" s="390"/>
      <c r="E543" s="390"/>
      <c r="F543" s="390"/>
      <c r="G543" s="390"/>
      <c r="H543" s="390"/>
      <c r="I543" s="390"/>
      <c r="J543" s="390"/>
    </row>
    <row r="544" spans="1:10" s="389" customFormat="1" x14ac:dyDescent="0.3">
      <c r="A544" s="390"/>
      <c r="B544" s="390"/>
      <c r="C544" s="390"/>
      <c r="D544" s="390"/>
      <c r="E544" s="390"/>
      <c r="F544" s="390"/>
      <c r="G544" s="390"/>
      <c r="H544" s="390"/>
      <c r="I544" s="390"/>
      <c r="J544" s="390"/>
    </row>
    <row r="545" spans="1:10" s="389" customFormat="1" x14ac:dyDescent="0.3">
      <c r="A545" s="390"/>
      <c r="B545" s="390"/>
      <c r="C545" s="390"/>
      <c r="D545" s="390"/>
      <c r="E545" s="390"/>
      <c r="F545" s="390"/>
      <c r="G545" s="390"/>
      <c r="H545" s="390"/>
      <c r="I545" s="390"/>
      <c r="J545" s="390"/>
    </row>
    <row r="546" spans="1:10" s="389" customFormat="1" x14ac:dyDescent="0.3">
      <c r="A546" s="390"/>
      <c r="B546" s="390"/>
      <c r="C546" s="390"/>
      <c r="D546" s="390"/>
      <c r="E546" s="390"/>
      <c r="F546" s="390"/>
      <c r="G546" s="390"/>
      <c r="H546" s="390"/>
      <c r="I546" s="390"/>
      <c r="J546" s="390"/>
    </row>
    <row r="547" spans="1:10" s="389" customFormat="1" x14ac:dyDescent="0.3">
      <c r="A547" s="390"/>
      <c r="B547" s="390"/>
      <c r="C547" s="390"/>
      <c r="D547" s="390"/>
      <c r="E547" s="390"/>
      <c r="F547" s="390"/>
      <c r="G547" s="390"/>
      <c r="H547" s="390"/>
      <c r="I547" s="390"/>
      <c r="J547" s="390"/>
    </row>
    <row r="548" spans="1:10" s="389" customFormat="1" x14ac:dyDescent="0.3">
      <c r="A548" s="390"/>
      <c r="B548" s="390"/>
      <c r="C548" s="390"/>
      <c r="D548" s="390"/>
      <c r="E548" s="390"/>
      <c r="F548" s="390"/>
      <c r="G548" s="390"/>
      <c r="H548" s="390"/>
      <c r="I548" s="390"/>
      <c r="J548" s="390"/>
    </row>
    <row r="549" spans="1:10" s="389" customFormat="1" x14ac:dyDescent="0.3">
      <c r="A549" s="390"/>
      <c r="B549" s="390"/>
      <c r="C549" s="390"/>
      <c r="D549" s="390"/>
      <c r="E549" s="390"/>
      <c r="F549" s="390"/>
      <c r="G549" s="390"/>
      <c r="H549" s="390"/>
      <c r="I549" s="390"/>
      <c r="J549" s="390"/>
    </row>
    <row r="550" spans="1:10" s="389" customFormat="1" x14ac:dyDescent="0.3">
      <c r="A550" s="390"/>
      <c r="B550" s="390"/>
      <c r="C550" s="390"/>
      <c r="D550" s="390"/>
      <c r="E550" s="390"/>
      <c r="F550" s="390"/>
      <c r="G550" s="390"/>
      <c r="H550" s="390"/>
      <c r="I550" s="390"/>
      <c r="J550" s="390"/>
    </row>
    <row r="551" spans="1:10" s="389" customFormat="1" x14ac:dyDescent="0.3">
      <c r="A551" s="390"/>
      <c r="B551" s="390"/>
      <c r="C551" s="390"/>
      <c r="D551" s="390"/>
      <c r="E551" s="390"/>
      <c r="F551" s="390"/>
      <c r="G551" s="390"/>
      <c r="H551" s="390"/>
      <c r="I551" s="390"/>
      <c r="J551" s="390"/>
    </row>
    <row r="552" spans="1:10" s="389" customFormat="1" x14ac:dyDescent="0.3">
      <c r="A552" s="390"/>
      <c r="B552" s="390"/>
      <c r="C552" s="390"/>
      <c r="D552" s="390"/>
      <c r="E552" s="390"/>
      <c r="F552" s="390"/>
      <c r="G552" s="390"/>
      <c r="H552" s="390"/>
      <c r="I552" s="390"/>
      <c r="J552" s="390"/>
    </row>
    <row r="553" spans="1:10" s="389" customFormat="1" x14ac:dyDescent="0.3">
      <c r="A553" s="390"/>
      <c r="B553" s="390"/>
      <c r="C553" s="390"/>
      <c r="D553" s="390"/>
      <c r="E553" s="390"/>
      <c r="F553" s="390"/>
      <c r="G553" s="390"/>
      <c r="H553" s="390"/>
      <c r="I553" s="390"/>
      <c r="J553" s="390"/>
    </row>
    <row r="554" spans="1:10" s="389" customFormat="1" x14ac:dyDescent="0.3">
      <c r="A554" s="390"/>
      <c r="B554" s="390"/>
      <c r="C554" s="390"/>
      <c r="D554" s="390"/>
      <c r="E554" s="390"/>
      <c r="F554" s="390"/>
      <c r="G554" s="390"/>
      <c r="H554" s="390"/>
      <c r="I554" s="390"/>
      <c r="J554" s="390"/>
    </row>
    <row r="555" spans="1:10" s="389" customFormat="1" x14ac:dyDescent="0.3">
      <c r="A555" s="390"/>
      <c r="B555" s="390"/>
      <c r="C555" s="390"/>
      <c r="D555" s="390"/>
      <c r="E555" s="390"/>
      <c r="F555" s="390"/>
      <c r="G555" s="390"/>
      <c r="H555" s="390"/>
      <c r="I555" s="390"/>
      <c r="J555" s="390"/>
    </row>
    <row r="556" spans="1:10" s="389" customFormat="1" x14ac:dyDescent="0.3">
      <c r="A556" s="390"/>
      <c r="B556" s="390"/>
      <c r="C556" s="390"/>
      <c r="D556" s="390"/>
      <c r="E556" s="390"/>
      <c r="F556" s="390"/>
      <c r="G556" s="390"/>
      <c r="H556" s="390"/>
      <c r="I556" s="390"/>
      <c r="J556" s="390"/>
    </row>
    <row r="557" spans="1:10" s="389" customFormat="1" x14ac:dyDescent="0.3">
      <c r="A557" s="390"/>
      <c r="B557" s="390"/>
      <c r="C557" s="390"/>
      <c r="D557" s="390"/>
      <c r="E557" s="390"/>
      <c r="F557" s="390"/>
      <c r="G557" s="390"/>
      <c r="H557" s="390"/>
      <c r="I557" s="390"/>
      <c r="J557" s="390"/>
    </row>
    <row r="558" spans="1:10" s="389" customFormat="1" x14ac:dyDescent="0.3">
      <c r="A558" s="390"/>
      <c r="B558" s="390"/>
      <c r="C558" s="390"/>
      <c r="D558" s="390"/>
      <c r="E558" s="390"/>
      <c r="F558" s="390"/>
      <c r="G558" s="390"/>
      <c r="H558" s="390"/>
      <c r="I558" s="390"/>
      <c r="J558" s="390"/>
    </row>
    <row r="559" spans="1:10" s="389" customFormat="1" x14ac:dyDescent="0.3">
      <c r="A559" s="390"/>
      <c r="B559" s="390"/>
      <c r="C559" s="390"/>
      <c r="D559" s="390"/>
      <c r="E559" s="390"/>
      <c r="F559" s="390"/>
      <c r="G559" s="390"/>
      <c r="H559" s="390"/>
      <c r="I559" s="390"/>
      <c r="J559" s="390"/>
    </row>
    <row r="560" spans="1:10" s="389" customFormat="1" x14ac:dyDescent="0.3">
      <c r="A560" s="390"/>
      <c r="B560" s="390"/>
      <c r="C560" s="390"/>
      <c r="D560" s="390"/>
      <c r="E560" s="390"/>
      <c r="F560" s="390"/>
      <c r="G560" s="390"/>
      <c r="H560" s="390"/>
      <c r="I560" s="390"/>
      <c r="J560" s="390"/>
    </row>
    <row r="561" spans="1:10" s="389" customFormat="1" x14ac:dyDescent="0.3">
      <c r="A561" s="390"/>
      <c r="B561" s="390"/>
      <c r="C561" s="390"/>
      <c r="D561" s="390"/>
      <c r="E561" s="390"/>
      <c r="F561" s="390"/>
      <c r="G561" s="390"/>
      <c r="H561" s="390"/>
      <c r="I561" s="390"/>
      <c r="J561" s="390"/>
    </row>
    <row r="562" spans="1:10" s="389" customFormat="1" x14ac:dyDescent="0.3">
      <c r="A562" s="390"/>
      <c r="B562" s="390"/>
      <c r="C562" s="390"/>
      <c r="D562" s="390"/>
      <c r="E562" s="390"/>
      <c r="F562" s="390"/>
      <c r="G562" s="390"/>
      <c r="H562" s="390"/>
      <c r="I562" s="390"/>
      <c r="J562" s="390"/>
    </row>
    <row r="563" spans="1:10" s="389" customFormat="1" x14ac:dyDescent="0.3">
      <c r="A563" s="390"/>
      <c r="B563" s="390"/>
      <c r="C563" s="390"/>
      <c r="D563" s="390"/>
      <c r="E563" s="390"/>
      <c r="F563" s="390"/>
      <c r="G563" s="390"/>
      <c r="H563" s="390"/>
      <c r="I563" s="390"/>
      <c r="J563" s="390"/>
    </row>
    <row r="564" spans="1:10" s="389" customFormat="1" x14ac:dyDescent="0.3">
      <c r="A564" s="390"/>
      <c r="B564" s="390"/>
      <c r="C564" s="390"/>
      <c r="D564" s="390"/>
      <c r="E564" s="390"/>
      <c r="F564" s="390"/>
      <c r="G564" s="390"/>
      <c r="H564" s="390"/>
      <c r="I564" s="390"/>
      <c r="J564" s="390"/>
    </row>
    <row r="565" spans="1:10" s="389" customFormat="1" x14ac:dyDescent="0.3">
      <c r="A565" s="390"/>
      <c r="B565" s="390"/>
      <c r="C565" s="390"/>
      <c r="D565" s="390"/>
      <c r="E565" s="390"/>
      <c r="F565" s="390"/>
      <c r="G565" s="390"/>
      <c r="H565" s="390"/>
      <c r="I565" s="390"/>
      <c r="J565" s="390"/>
    </row>
    <row r="566" spans="1:10" s="389" customFormat="1" x14ac:dyDescent="0.3">
      <c r="A566" s="390"/>
      <c r="B566" s="390"/>
      <c r="C566" s="390"/>
      <c r="D566" s="390"/>
      <c r="E566" s="390"/>
      <c r="F566" s="390"/>
      <c r="G566" s="390"/>
      <c r="H566" s="390"/>
      <c r="I566" s="390"/>
      <c r="J566" s="390"/>
    </row>
    <row r="567" spans="1:10" s="389" customFormat="1" x14ac:dyDescent="0.3">
      <c r="A567" s="390"/>
      <c r="B567" s="390"/>
      <c r="C567" s="390"/>
      <c r="D567" s="390"/>
      <c r="E567" s="390"/>
      <c r="F567" s="390"/>
      <c r="G567" s="390"/>
      <c r="H567" s="390"/>
      <c r="I567" s="390"/>
      <c r="J567" s="390"/>
    </row>
    <row r="568" spans="1:10" s="389" customFormat="1" x14ac:dyDescent="0.3">
      <c r="A568" s="390"/>
      <c r="B568" s="390"/>
      <c r="C568" s="390"/>
      <c r="D568" s="390"/>
      <c r="E568" s="390"/>
      <c r="F568" s="390"/>
      <c r="G568" s="390"/>
      <c r="H568" s="390"/>
      <c r="I568" s="390"/>
      <c r="J568" s="390"/>
    </row>
    <row r="569" spans="1:10" s="389" customFormat="1" x14ac:dyDescent="0.3">
      <c r="A569" s="390"/>
      <c r="B569" s="390"/>
      <c r="C569" s="390"/>
      <c r="D569" s="390"/>
      <c r="E569" s="390"/>
      <c r="F569" s="390"/>
      <c r="G569" s="390"/>
      <c r="H569" s="390"/>
      <c r="I569" s="390"/>
      <c r="J569" s="390"/>
    </row>
    <row r="570" spans="1:10" s="389" customFormat="1" x14ac:dyDescent="0.3">
      <c r="A570" s="390"/>
      <c r="B570" s="390"/>
      <c r="C570" s="390"/>
      <c r="D570" s="390"/>
      <c r="E570" s="390"/>
      <c r="F570" s="390"/>
      <c r="G570" s="390"/>
      <c r="H570" s="390"/>
      <c r="I570" s="390"/>
      <c r="J570" s="390"/>
    </row>
    <row r="571" spans="1:10" s="389" customFormat="1" x14ac:dyDescent="0.3">
      <c r="A571" s="390"/>
      <c r="B571" s="390"/>
      <c r="C571" s="390"/>
      <c r="D571" s="390"/>
      <c r="E571" s="390"/>
      <c r="F571" s="390"/>
      <c r="G571" s="390"/>
      <c r="H571" s="390"/>
      <c r="I571" s="390"/>
      <c r="J571" s="390"/>
    </row>
    <row r="572" spans="1:10" s="389" customFormat="1" x14ac:dyDescent="0.3">
      <c r="A572" s="390"/>
      <c r="B572" s="390"/>
      <c r="C572" s="390"/>
      <c r="D572" s="390"/>
      <c r="E572" s="390"/>
      <c r="F572" s="390"/>
      <c r="G572" s="390"/>
      <c r="H572" s="390"/>
      <c r="I572" s="390"/>
      <c r="J572" s="390"/>
    </row>
    <row r="573" spans="1:10" s="389" customFormat="1" x14ac:dyDescent="0.3">
      <c r="A573" s="390"/>
      <c r="B573" s="390"/>
      <c r="C573" s="390"/>
      <c r="D573" s="390"/>
      <c r="E573" s="390"/>
      <c r="F573" s="390"/>
      <c r="G573" s="390"/>
      <c r="H573" s="390"/>
      <c r="I573" s="390"/>
      <c r="J573" s="390"/>
    </row>
    <row r="574" spans="1:10" s="389" customFormat="1" x14ac:dyDescent="0.3">
      <c r="A574" s="390"/>
      <c r="B574" s="390"/>
      <c r="C574" s="390"/>
      <c r="D574" s="390"/>
      <c r="E574" s="390"/>
      <c r="F574" s="390"/>
      <c r="G574" s="390"/>
      <c r="H574" s="390"/>
      <c r="I574" s="390"/>
      <c r="J574" s="390"/>
    </row>
    <row r="575" spans="1:10" s="389" customFormat="1" x14ac:dyDescent="0.3">
      <c r="A575" s="390"/>
      <c r="B575" s="390"/>
      <c r="C575" s="390"/>
      <c r="D575" s="390"/>
      <c r="E575" s="390"/>
      <c r="F575" s="390"/>
      <c r="G575" s="390"/>
      <c r="H575" s="390"/>
      <c r="I575" s="390"/>
      <c r="J575" s="390"/>
    </row>
    <row r="576" spans="1:10" s="389" customFormat="1" x14ac:dyDescent="0.3">
      <c r="A576" s="390"/>
      <c r="B576" s="390"/>
      <c r="C576" s="390"/>
      <c r="D576" s="390"/>
      <c r="E576" s="390"/>
      <c r="F576" s="390"/>
      <c r="G576" s="390"/>
      <c r="H576" s="390"/>
      <c r="I576" s="390"/>
      <c r="J576" s="390"/>
    </row>
    <row r="577" spans="1:10" s="389" customFormat="1" x14ac:dyDescent="0.3">
      <c r="A577" s="390"/>
      <c r="B577" s="390"/>
      <c r="C577" s="390"/>
      <c r="D577" s="390"/>
      <c r="E577" s="390"/>
      <c r="F577" s="390"/>
      <c r="G577" s="390"/>
      <c r="H577" s="390"/>
      <c r="I577" s="390"/>
      <c r="J577" s="390"/>
    </row>
    <row r="578" spans="1:10" s="389" customFormat="1" x14ac:dyDescent="0.3">
      <c r="A578" s="390"/>
      <c r="B578" s="390"/>
      <c r="C578" s="390"/>
      <c r="D578" s="390"/>
      <c r="E578" s="390"/>
      <c r="F578" s="390"/>
      <c r="G578" s="390"/>
      <c r="H578" s="390"/>
      <c r="I578" s="390"/>
      <c r="J578" s="390"/>
    </row>
    <row r="579" spans="1:10" s="389" customFormat="1" x14ac:dyDescent="0.3">
      <c r="A579" s="390"/>
      <c r="B579" s="390"/>
      <c r="C579" s="390"/>
      <c r="D579" s="390"/>
      <c r="E579" s="390"/>
      <c r="F579" s="390"/>
      <c r="G579" s="390"/>
      <c r="H579" s="390"/>
      <c r="I579" s="390"/>
      <c r="J579" s="390"/>
    </row>
    <row r="580" spans="1:10" s="389" customFormat="1" x14ac:dyDescent="0.3">
      <c r="A580" s="390"/>
      <c r="B580" s="390"/>
      <c r="C580" s="390"/>
      <c r="D580" s="390"/>
      <c r="E580" s="390"/>
      <c r="F580" s="390"/>
      <c r="G580" s="390"/>
      <c r="H580" s="390"/>
      <c r="I580" s="390"/>
      <c r="J580" s="390"/>
    </row>
    <row r="581" spans="1:10" s="389" customFormat="1" x14ac:dyDescent="0.3">
      <c r="A581" s="390"/>
      <c r="B581" s="390"/>
      <c r="C581" s="390"/>
      <c r="D581" s="390"/>
      <c r="E581" s="390"/>
      <c r="F581" s="390"/>
      <c r="G581" s="390"/>
      <c r="H581" s="390"/>
      <c r="I581" s="390"/>
      <c r="J581" s="390"/>
    </row>
    <row r="582" spans="1:10" s="389" customFormat="1" x14ac:dyDescent="0.3">
      <c r="A582" s="390"/>
      <c r="B582" s="390"/>
      <c r="C582" s="390"/>
      <c r="D582" s="390"/>
      <c r="E582" s="390"/>
      <c r="F582" s="390"/>
      <c r="G582" s="390"/>
      <c r="H582" s="390"/>
      <c r="I582" s="390"/>
      <c r="J582" s="390"/>
    </row>
    <row r="583" spans="1:10" s="389" customFormat="1" x14ac:dyDescent="0.3">
      <c r="A583" s="390"/>
      <c r="B583" s="390"/>
      <c r="C583" s="390"/>
      <c r="D583" s="390"/>
      <c r="E583" s="390"/>
      <c r="F583" s="390"/>
      <c r="G583" s="390"/>
      <c r="H583" s="390"/>
      <c r="I583" s="390"/>
      <c r="J583" s="390"/>
    </row>
    <row r="584" spans="1:10" s="389" customFormat="1" x14ac:dyDescent="0.3">
      <c r="A584" s="390"/>
      <c r="B584" s="390"/>
      <c r="C584" s="390"/>
      <c r="D584" s="390"/>
      <c r="E584" s="390"/>
      <c r="F584" s="390"/>
      <c r="G584" s="390"/>
      <c r="H584" s="390"/>
      <c r="I584" s="390"/>
      <c r="J584" s="390"/>
    </row>
    <row r="585" spans="1:10" s="389" customFormat="1" x14ac:dyDescent="0.3">
      <c r="A585" s="390"/>
      <c r="B585" s="390"/>
      <c r="C585" s="390"/>
      <c r="D585" s="390"/>
      <c r="E585" s="390"/>
      <c r="F585" s="390"/>
      <c r="G585" s="390"/>
      <c r="H585" s="390"/>
      <c r="I585" s="390"/>
      <c r="J585" s="390"/>
    </row>
    <row r="586" spans="1:10" s="389" customFormat="1" x14ac:dyDescent="0.3">
      <c r="A586" s="390"/>
      <c r="B586" s="390"/>
      <c r="C586" s="390"/>
      <c r="D586" s="390"/>
      <c r="E586" s="390"/>
      <c r="F586" s="390"/>
      <c r="G586" s="390"/>
      <c r="H586" s="390"/>
      <c r="I586" s="390"/>
      <c r="J586" s="390"/>
    </row>
    <row r="587" spans="1:10" s="389" customFormat="1" x14ac:dyDescent="0.3">
      <c r="A587" s="390"/>
      <c r="B587" s="390"/>
      <c r="C587" s="390"/>
      <c r="D587" s="390"/>
      <c r="E587" s="390"/>
      <c r="F587" s="390"/>
      <c r="G587" s="390"/>
      <c r="H587" s="390"/>
      <c r="I587" s="390"/>
      <c r="J587" s="390"/>
    </row>
    <row r="588" spans="1:10" s="389" customFormat="1" x14ac:dyDescent="0.3">
      <c r="A588" s="390"/>
      <c r="B588" s="390"/>
      <c r="C588" s="390"/>
      <c r="D588" s="390"/>
      <c r="E588" s="390"/>
      <c r="F588" s="390"/>
      <c r="G588" s="390"/>
      <c r="H588" s="390"/>
      <c r="I588" s="390"/>
      <c r="J588" s="390"/>
    </row>
    <row r="589" spans="1:10" s="389" customFormat="1" x14ac:dyDescent="0.3">
      <c r="A589" s="390"/>
      <c r="B589" s="390"/>
      <c r="C589" s="390"/>
      <c r="D589" s="390"/>
      <c r="E589" s="390"/>
      <c r="F589" s="390"/>
      <c r="G589" s="390"/>
      <c r="H589" s="390"/>
      <c r="I589" s="390"/>
      <c r="J589" s="390"/>
    </row>
    <row r="590" spans="1:10" s="389" customFormat="1" x14ac:dyDescent="0.3">
      <c r="A590" s="390"/>
      <c r="B590" s="390"/>
      <c r="C590" s="390"/>
      <c r="D590" s="390"/>
      <c r="E590" s="390"/>
      <c r="F590" s="390"/>
      <c r="G590" s="390"/>
      <c r="H590" s="390"/>
      <c r="I590" s="390"/>
      <c r="J590" s="390"/>
    </row>
    <row r="591" spans="1:10" s="389" customFormat="1" x14ac:dyDescent="0.3">
      <c r="A591" s="390"/>
      <c r="B591" s="390"/>
      <c r="C591" s="390"/>
      <c r="D591" s="390"/>
      <c r="E591" s="390"/>
      <c r="F591" s="390"/>
      <c r="G591" s="390"/>
      <c r="H591" s="390"/>
      <c r="I591" s="390"/>
      <c r="J591" s="390"/>
    </row>
    <row r="592" spans="1:10" s="389" customFormat="1" x14ac:dyDescent="0.3">
      <c r="A592" s="390"/>
      <c r="B592" s="390"/>
      <c r="C592" s="390"/>
      <c r="D592" s="390"/>
      <c r="E592" s="390"/>
      <c r="F592" s="390"/>
      <c r="G592" s="390"/>
      <c r="H592" s="390"/>
      <c r="I592" s="390"/>
      <c r="J592" s="390"/>
    </row>
    <row r="593" spans="1:10" s="389" customFormat="1" x14ac:dyDescent="0.3">
      <c r="A593" s="390"/>
      <c r="B593" s="390"/>
      <c r="C593" s="390"/>
      <c r="D593" s="390"/>
      <c r="E593" s="390"/>
      <c r="F593" s="390"/>
      <c r="G593" s="390"/>
      <c r="H593" s="390"/>
      <c r="I593" s="390"/>
      <c r="J593" s="390"/>
    </row>
    <row r="594" spans="1:10" s="389" customFormat="1" x14ac:dyDescent="0.3">
      <c r="A594" s="390"/>
      <c r="B594" s="390"/>
      <c r="C594" s="390"/>
      <c r="D594" s="390"/>
      <c r="E594" s="390"/>
      <c r="F594" s="390"/>
      <c r="G594" s="390"/>
      <c r="H594" s="390"/>
      <c r="I594" s="390"/>
      <c r="J594" s="390"/>
    </row>
    <row r="595" spans="1:10" s="389" customFormat="1" x14ac:dyDescent="0.3">
      <c r="A595" s="390"/>
      <c r="B595" s="390"/>
      <c r="C595" s="390"/>
      <c r="D595" s="390"/>
      <c r="E595" s="390"/>
      <c r="F595" s="390"/>
      <c r="G595" s="390"/>
      <c r="H595" s="390"/>
      <c r="I595" s="390"/>
      <c r="J595" s="390"/>
    </row>
    <row r="596" spans="1:10" s="389" customFormat="1" x14ac:dyDescent="0.3">
      <c r="A596" s="390"/>
      <c r="B596" s="390"/>
      <c r="C596" s="390"/>
      <c r="D596" s="390"/>
      <c r="E596" s="390"/>
      <c r="F596" s="390"/>
      <c r="G596" s="390"/>
      <c r="H596" s="390"/>
      <c r="I596" s="390"/>
      <c r="J596" s="390"/>
    </row>
    <row r="597" spans="1:10" s="389" customFormat="1" x14ac:dyDescent="0.3">
      <c r="A597" s="390"/>
      <c r="B597" s="390"/>
      <c r="C597" s="390"/>
      <c r="D597" s="390"/>
      <c r="E597" s="390"/>
      <c r="F597" s="390"/>
      <c r="G597" s="390"/>
      <c r="H597" s="390"/>
      <c r="I597" s="390"/>
      <c r="J597" s="390"/>
    </row>
    <row r="598" spans="1:10" s="389" customFormat="1" x14ac:dyDescent="0.3">
      <c r="A598" s="390"/>
      <c r="B598" s="390"/>
      <c r="C598" s="390"/>
      <c r="D598" s="390"/>
      <c r="E598" s="390"/>
      <c r="F598" s="390"/>
      <c r="G598" s="390"/>
      <c r="H598" s="390"/>
      <c r="I598" s="390"/>
      <c r="J598" s="390"/>
    </row>
    <row r="599" spans="1:10" s="389" customFormat="1" x14ac:dyDescent="0.3">
      <c r="A599" s="390"/>
      <c r="B599" s="390"/>
      <c r="C599" s="390"/>
      <c r="D599" s="390"/>
      <c r="E599" s="390"/>
      <c r="F599" s="390"/>
      <c r="G599" s="390"/>
      <c r="H599" s="390"/>
      <c r="I599" s="390"/>
      <c r="J599" s="390"/>
    </row>
    <row r="600" spans="1:10" s="389" customFormat="1" x14ac:dyDescent="0.3">
      <c r="A600" s="390"/>
      <c r="B600" s="390"/>
      <c r="C600" s="390"/>
      <c r="D600" s="390"/>
      <c r="E600" s="390"/>
      <c r="F600" s="390"/>
      <c r="G600" s="390"/>
      <c r="H600" s="390"/>
      <c r="I600" s="390"/>
      <c r="J600" s="390"/>
    </row>
    <row r="601" spans="1:10" s="389" customFormat="1" x14ac:dyDescent="0.3">
      <c r="A601" s="390"/>
      <c r="B601" s="390"/>
      <c r="C601" s="390"/>
      <c r="D601" s="390"/>
      <c r="E601" s="390"/>
      <c r="F601" s="390"/>
      <c r="G601" s="390"/>
      <c r="H601" s="390"/>
      <c r="I601" s="390"/>
      <c r="J601" s="390"/>
    </row>
    <row r="602" spans="1:10" s="389" customFormat="1" x14ac:dyDescent="0.3">
      <c r="A602" s="390"/>
      <c r="B602" s="390"/>
      <c r="C602" s="390"/>
      <c r="D602" s="390"/>
      <c r="E602" s="390"/>
      <c r="F602" s="390"/>
      <c r="G602" s="390"/>
      <c r="H602" s="390"/>
      <c r="I602" s="390"/>
      <c r="J602" s="390"/>
    </row>
    <row r="603" spans="1:10" s="389" customFormat="1" x14ac:dyDescent="0.3">
      <c r="A603" s="390"/>
      <c r="B603" s="390"/>
      <c r="C603" s="390"/>
      <c r="D603" s="390"/>
      <c r="E603" s="390"/>
      <c r="F603" s="390"/>
      <c r="G603" s="390"/>
      <c r="H603" s="390"/>
      <c r="I603" s="390"/>
      <c r="J603" s="390"/>
    </row>
    <row r="604" spans="1:10" s="389" customFormat="1" x14ac:dyDescent="0.3">
      <c r="A604" s="390"/>
      <c r="B604" s="390"/>
      <c r="C604" s="390"/>
      <c r="D604" s="390"/>
      <c r="E604" s="390"/>
      <c r="F604" s="390"/>
      <c r="G604" s="390"/>
      <c r="H604" s="390"/>
      <c r="I604" s="390"/>
      <c r="J604" s="390"/>
    </row>
    <row r="605" spans="1:10" s="389" customFormat="1" x14ac:dyDescent="0.3">
      <c r="A605" s="390"/>
      <c r="B605" s="390"/>
      <c r="C605" s="390"/>
      <c r="D605" s="390"/>
      <c r="E605" s="390"/>
      <c r="F605" s="390"/>
      <c r="G605" s="390"/>
      <c r="H605" s="390"/>
      <c r="I605" s="390"/>
      <c r="J605" s="390"/>
    </row>
    <row r="606" spans="1:10" s="389" customFormat="1" x14ac:dyDescent="0.3">
      <c r="A606" s="390"/>
      <c r="B606" s="390"/>
      <c r="C606" s="390"/>
      <c r="D606" s="390"/>
      <c r="E606" s="390"/>
      <c r="F606" s="390"/>
      <c r="G606" s="390"/>
      <c r="H606" s="390"/>
      <c r="I606" s="390"/>
      <c r="J606" s="390"/>
    </row>
    <row r="607" spans="1:10" s="389" customFormat="1" x14ac:dyDescent="0.3">
      <c r="A607" s="390"/>
      <c r="B607" s="390"/>
      <c r="C607" s="390"/>
      <c r="D607" s="390"/>
      <c r="E607" s="390"/>
      <c r="F607" s="390"/>
      <c r="G607" s="390"/>
      <c r="H607" s="390"/>
      <c r="I607" s="390"/>
      <c r="J607" s="390"/>
    </row>
    <row r="608" spans="1:10" s="389" customFormat="1" x14ac:dyDescent="0.3">
      <c r="A608" s="390"/>
      <c r="B608" s="390"/>
      <c r="C608" s="390"/>
      <c r="D608" s="390"/>
      <c r="E608" s="390"/>
      <c r="F608" s="390"/>
      <c r="G608" s="390"/>
      <c r="H608" s="390"/>
      <c r="I608" s="390"/>
      <c r="J608" s="390"/>
    </row>
    <row r="609" spans="1:10" s="389" customFormat="1" x14ac:dyDescent="0.3">
      <c r="A609" s="390"/>
      <c r="B609" s="390"/>
      <c r="C609" s="390"/>
      <c r="D609" s="390"/>
      <c r="E609" s="390"/>
      <c r="F609" s="390"/>
      <c r="G609" s="390"/>
      <c r="H609" s="390"/>
      <c r="I609" s="390"/>
      <c r="J609" s="390"/>
    </row>
    <row r="610" spans="1:10" s="389" customFormat="1" x14ac:dyDescent="0.3">
      <c r="A610" s="390"/>
      <c r="B610" s="390"/>
      <c r="C610" s="390"/>
      <c r="D610" s="390"/>
      <c r="E610" s="390"/>
      <c r="F610" s="390"/>
      <c r="G610" s="390"/>
      <c r="H610" s="390"/>
      <c r="I610" s="390"/>
      <c r="J610" s="390"/>
    </row>
    <row r="611" spans="1:10" s="389" customFormat="1" x14ac:dyDescent="0.3">
      <c r="A611" s="390"/>
      <c r="B611" s="390"/>
      <c r="C611" s="390"/>
      <c r="D611" s="390"/>
      <c r="E611" s="390"/>
      <c r="F611" s="390"/>
      <c r="G611" s="390"/>
      <c r="H611" s="390"/>
      <c r="I611" s="390"/>
      <c r="J611" s="390"/>
    </row>
    <row r="612" spans="1:10" s="389" customFormat="1" x14ac:dyDescent="0.3">
      <c r="A612" s="390"/>
      <c r="B612" s="390"/>
      <c r="C612" s="390"/>
      <c r="D612" s="390"/>
      <c r="E612" s="390"/>
      <c r="F612" s="390"/>
      <c r="G612" s="390"/>
      <c r="H612" s="390"/>
      <c r="I612" s="390"/>
      <c r="J612" s="390"/>
    </row>
    <row r="613" spans="1:10" s="389" customFormat="1" x14ac:dyDescent="0.3">
      <c r="A613" s="390"/>
      <c r="B613" s="390"/>
      <c r="C613" s="390"/>
      <c r="D613" s="390"/>
      <c r="E613" s="390"/>
      <c r="F613" s="390"/>
      <c r="G613" s="390"/>
      <c r="H613" s="390"/>
      <c r="I613" s="390"/>
      <c r="J613" s="390"/>
    </row>
    <row r="614" spans="1:10" s="389" customFormat="1" x14ac:dyDescent="0.3">
      <c r="A614" s="390"/>
      <c r="B614" s="390"/>
      <c r="C614" s="390"/>
      <c r="D614" s="390"/>
      <c r="E614" s="390"/>
      <c r="F614" s="390"/>
      <c r="G614" s="390"/>
      <c r="H614" s="390"/>
      <c r="I614" s="390"/>
      <c r="J614" s="390"/>
    </row>
    <row r="615" spans="1:10" s="389" customFormat="1" x14ac:dyDescent="0.3">
      <c r="A615" s="390"/>
      <c r="B615" s="390"/>
      <c r="C615" s="390"/>
      <c r="D615" s="390"/>
      <c r="E615" s="390"/>
      <c r="F615" s="390"/>
      <c r="G615" s="390"/>
      <c r="H615" s="390"/>
      <c r="I615" s="390"/>
      <c r="J615" s="390"/>
    </row>
    <row r="616" spans="1:10" s="389" customFormat="1" x14ac:dyDescent="0.3">
      <c r="A616" s="390"/>
      <c r="B616" s="390"/>
      <c r="C616" s="390"/>
      <c r="D616" s="390"/>
      <c r="E616" s="390"/>
      <c r="F616" s="390"/>
      <c r="G616" s="390"/>
      <c r="H616" s="390"/>
      <c r="I616" s="390"/>
      <c r="J616" s="390"/>
    </row>
    <row r="617" spans="1:10" s="389" customFormat="1" x14ac:dyDescent="0.3">
      <c r="A617" s="390"/>
      <c r="B617" s="390"/>
      <c r="C617" s="390"/>
      <c r="D617" s="390"/>
      <c r="E617" s="390"/>
      <c r="F617" s="390"/>
      <c r="G617" s="390"/>
      <c r="H617" s="390"/>
      <c r="I617" s="390"/>
      <c r="J617" s="390"/>
    </row>
    <row r="618" spans="1:10" s="389" customFormat="1" x14ac:dyDescent="0.3">
      <c r="A618" s="390"/>
      <c r="B618" s="390"/>
      <c r="C618" s="390"/>
      <c r="D618" s="390"/>
      <c r="E618" s="390"/>
      <c r="F618" s="390"/>
      <c r="G618" s="390"/>
      <c r="H618" s="390"/>
      <c r="I618" s="390"/>
      <c r="J618" s="390"/>
    </row>
    <row r="619" spans="1:10" s="389" customFormat="1" x14ac:dyDescent="0.3">
      <c r="A619" s="390"/>
      <c r="B619" s="390"/>
      <c r="C619" s="390"/>
      <c r="D619" s="390"/>
      <c r="E619" s="390"/>
      <c r="F619" s="390"/>
      <c r="G619" s="390"/>
      <c r="H619" s="390"/>
      <c r="I619" s="390"/>
      <c r="J619" s="390"/>
    </row>
    <row r="620" spans="1:10" s="389" customFormat="1" x14ac:dyDescent="0.3">
      <c r="A620" s="390"/>
      <c r="B620" s="390"/>
      <c r="C620" s="390"/>
      <c r="D620" s="390"/>
      <c r="E620" s="390"/>
      <c r="F620" s="390"/>
      <c r="G620" s="390"/>
      <c r="H620" s="390"/>
      <c r="I620" s="390"/>
      <c r="J620" s="390"/>
    </row>
    <row r="621" spans="1:10" s="389" customFormat="1" x14ac:dyDescent="0.3">
      <c r="A621" s="390"/>
      <c r="B621" s="390"/>
      <c r="C621" s="390"/>
      <c r="D621" s="390"/>
      <c r="E621" s="390"/>
      <c r="F621" s="390"/>
      <c r="G621" s="390"/>
      <c r="H621" s="390"/>
      <c r="I621" s="390"/>
      <c r="J621" s="390"/>
    </row>
    <row r="622" spans="1:10" s="389" customFormat="1" x14ac:dyDescent="0.3">
      <c r="A622" s="390"/>
      <c r="B622" s="390"/>
      <c r="C622" s="390"/>
      <c r="D622" s="390"/>
      <c r="E622" s="390"/>
      <c r="F622" s="390"/>
      <c r="G622" s="390"/>
      <c r="H622" s="390"/>
      <c r="I622" s="390"/>
      <c r="J622" s="390"/>
    </row>
    <row r="623" spans="1:10" s="389" customFormat="1" x14ac:dyDescent="0.3">
      <c r="A623" s="390"/>
      <c r="B623" s="390"/>
      <c r="C623" s="390"/>
      <c r="D623" s="390"/>
      <c r="E623" s="390"/>
      <c r="F623" s="390"/>
      <c r="G623" s="390"/>
      <c r="H623" s="390"/>
      <c r="I623" s="390"/>
      <c r="J623" s="390"/>
    </row>
    <row r="624" spans="1:10" s="389" customFormat="1" x14ac:dyDescent="0.3">
      <c r="A624" s="390"/>
      <c r="B624" s="390"/>
      <c r="C624" s="390"/>
      <c r="D624" s="390"/>
      <c r="E624" s="390"/>
      <c r="F624" s="390"/>
      <c r="G624" s="390"/>
      <c r="H624" s="390"/>
      <c r="I624" s="390"/>
      <c r="J624" s="390"/>
    </row>
    <row r="625" spans="1:10" s="389" customFormat="1" x14ac:dyDescent="0.3">
      <c r="A625" s="390"/>
      <c r="B625" s="390"/>
      <c r="C625" s="390"/>
      <c r="D625" s="390"/>
      <c r="E625" s="390"/>
      <c r="F625" s="390"/>
      <c r="G625" s="390"/>
      <c r="H625" s="390"/>
      <c r="I625" s="390"/>
      <c r="J625" s="390"/>
    </row>
    <row r="626" spans="1:10" s="389" customFormat="1" x14ac:dyDescent="0.3">
      <c r="A626" s="390"/>
      <c r="B626" s="390"/>
      <c r="C626" s="390"/>
      <c r="D626" s="390"/>
      <c r="E626" s="390"/>
      <c r="F626" s="390"/>
      <c r="G626" s="390"/>
      <c r="H626" s="390"/>
      <c r="I626" s="390"/>
      <c r="J626" s="390"/>
    </row>
    <row r="627" spans="1:10" s="389" customFormat="1" x14ac:dyDescent="0.3">
      <c r="A627" s="390"/>
      <c r="B627" s="390"/>
      <c r="C627" s="390"/>
      <c r="D627" s="390"/>
      <c r="E627" s="390"/>
      <c r="F627" s="390"/>
      <c r="G627" s="390"/>
      <c r="H627" s="390"/>
      <c r="I627" s="390"/>
      <c r="J627" s="390"/>
    </row>
    <row r="628" spans="1:10" s="389" customFormat="1" x14ac:dyDescent="0.3">
      <c r="A628" s="390"/>
      <c r="B628" s="390"/>
      <c r="C628" s="390"/>
      <c r="D628" s="390"/>
      <c r="E628" s="390"/>
      <c r="F628" s="390"/>
      <c r="G628" s="390"/>
      <c r="H628" s="390"/>
      <c r="I628" s="390"/>
      <c r="J628" s="390"/>
    </row>
    <row r="629" spans="1:10" s="389" customFormat="1" x14ac:dyDescent="0.3">
      <c r="A629" s="390"/>
      <c r="B629" s="390"/>
      <c r="C629" s="390"/>
      <c r="D629" s="390"/>
      <c r="E629" s="390"/>
      <c r="F629" s="390"/>
      <c r="G629" s="390"/>
      <c r="H629" s="390"/>
      <c r="I629" s="390"/>
      <c r="J629" s="390"/>
    </row>
    <row r="630" spans="1:10" s="389" customFormat="1" x14ac:dyDescent="0.3">
      <c r="A630" s="390"/>
      <c r="B630" s="390"/>
      <c r="C630" s="390"/>
      <c r="D630" s="390"/>
      <c r="E630" s="390"/>
      <c r="F630" s="390"/>
      <c r="G630" s="390"/>
      <c r="H630" s="390"/>
      <c r="I630" s="390"/>
      <c r="J630" s="390"/>
    </row>
    <row r="631" spans="1:10" s="389" customFormat="1" x14ac:dyDescent="0.3">
      <c r="A631" s="390"/>
      <c r="B631" s="390"/>
      <c r="C631" s="390"/>
      <c r="D631" s="390"/>
      <c r="E631" s="390"/>
      <c r="F631" s="390"/>
      <c r="G631" s="390"/>
      <c r="H631" s="390"/>
      <c r="I631" s="390"/>
      <c r="J631" s="390"/>
    </row>
    <row r="632" spans="1:10" s="389" customFormat="1" x14ac:dyDescent="0.3">
      <c r="A632" s="390"/>
      <c r="B632" s="390"/>
      <c r="C632" s="390"/>
      <c r="D632" s="390"/>
      <c r="E632" s="390"/>
      <c r="F632" s="390"/>
      <c r="G632" s="390"/>
      <c r="H632" s="390"/>
      <c r="I632" s="390"/>
      <c r="J632" s="390"/>
    </row>
    <row r="633" spans="1:10" s="389" customFormat="1" x14ac:dyDescent="0.3">
      <c r="A633" s="390"/>
      <c r="B633" s="390"/>
      <c r="C633" s="390"/>
      <c r="D633" s="390"/>
      <c r="E633" s="390"/>
      <c r="F633" s="390"/>
      <c r="G633" s="390"/>
      <c r="H633" s="390"/>
      <c r="I633" s="390"/>
      <c r="J633" s="390"/>
    </row>
    <row r="634" spans="1:10" s="389" customFormat="1" x14ac:dyDescent="0.3">
      <c r="A634" s="390"/>
      <c r="B634" s="390"/>
      <c r="C634" s="390"/>
      <c r="D634" s="390"/>
      <c r="E634" s="390"/>
      <c r="F634" s="390"/>
      <c r="G634" s="390"/>
      <c r="H634" s="390"/>
      <c r="I634" s="390"/>
      <c r="J634" s="390"/>
    </row>
    <row r="635" spans="1:10" s="389" customFormat="1" x14ac:dyDescent="0.3">
      <c r="A635" s="390"/>
      <c r="B635" s="390"/>
      <c r="C635" s="390"/>
      <c r="D635" s="390"/>
      <c r="E635" s="390"/>
      <c r="F635" s="390"/>
      <c r="G635" s="390"/>
      <c r="H635" s="390"/>
      <c r="I635" s="390"/>
      <c r="J635" s="390"/>
    </row>
    <row r="636" spans="1:10" s="389" customFormat="1" x14ac:dyDescent="0.3">
      <c r="A636" s="390"/>
      <c r="B636" s="390"/>
      <c r="C636" s="390"/>
      <c r="D636" s="390"/>
      <c r="E636" s="390"/>
      <c r="F636" s="390"/>
      <c r="G636" s="390"/>
      <c r="H636" s="390"/>
      <c r="I636" s="390"/>
      <c r="J636" s="390"/>
    </row>
    <row r="637" spans="1:10" s="389" customFormat="1" x14ac:dyDescent="0.3">
      <c r="A637" s="390"/>
      <c r="B637" s="390"/>
      <c r="C637" s="390"/>
      <c r="D637" s="390"/>
      <c r="E637" s="390"/>
      <c r="F637" s="390"/>
      <c r="G637" s="390"/>
      <c r="H637" s="390"/>
      <c r="I637" s="390"/>
      <c r="J637" s="390"/>
    </row>
    <row r="638" spans="1:10" s="389" customFormat="1" x14ac:dyDescent="0.3">
      <c r="A638" s="390"/>
      <c r="B638" s="390"/>
      <c r="C638" s="390"/>
      <c r="D638" s="390"/>
      <c r="E638" s="390"/>
      <c r="F638" s="390"/>
      <c r="G638" s="390"/>
      <c r="H638" s="390"/>
      <c r="I638" s="390"/>
      <c r="J638" s="390"/>
    </row>
    <row r="639" spans="1:10" s="389" customFormat="1" x14ac:dyDescent="0.3">
      <c r="A639" s="390"/>
      <c r="B639" s="390"/>
      <c r="C639" s="390"/>
      <c r="D639" s="390"/>
      <c r="E639" s="390"/>
      <c r="F639" s="390"/>
      <c r="G639" s="390"/>
      <c r="H639" s="390"/>
      <c r="I639" s="390"/>
      <c r="J639" s="390"/>
    </row>
    <row r="640" spans="1:10" s="389" customFormat="1" x14ac:dyDescent="0.3">
      <c r="A640" s="390"/>
      <c r="B640" s="390"/>
      <c r="C640" s="390"/>
      <c r="D640" s="390"/>
      <c r="E640" s="390"/>
      <c r="F640" s="390"/>
      <c r="G640" s="390"/>
      <c r="H640" s="390"/>
      <c r="I640" s="390"/>
      <c r="J640" s="390"/>
    </row>
    <row r="641" spans="1:10" s="389" customFormat="1" x14ac:dyDescent="0.3">
      <c r="A641" s="390"/>
      <c r="B641" s="390"/>
      <c r="C641" s="390"/>
      <c r="D641" s="390"/>
      <c r="E641" s="390"/>
      <c r="F641" s="390"/>
      <c r="G641" s="390"/>
      <c r="H641" s="390"/>
      <c r="I641" s="390"/>
      <c r="J641" s="390"/>
    </row>
    <row r="642" spans="1:10" s="389" customFormat="1" x14ac:dyDescent="0.3">
      <c r="A642" s="390"/>
      <c r="B642" s="390"/>
      <c r="C642" s="390"/>
      <c r="D642" s="390"/>
      <c r="E642" s="390"/>
      <c r="F642" s="390"/>
      <c r="G642" s="390"/>
      <c r="H642" s="390"/>
      <c r="I642" s="390"/>
      <c r="J642" s="390"/>
    </row>
    <row r="643" spans="1:10" s="389" customFormat="1" x14ac:dyDescent="0.3">
      <c r="A643" s="390"/>
      <c r="B643" s="390"/>
      <c r="C643" s="390"/>
      <c r="D643" s="390"/>
      <c r="E643" s="390"/>
      <c r="F643" s="390"/>
      <c r="G643" s="390"/>
      <c r="H643" s="390"/>
      <c r="I643" s="390"/>
      <c r="J643" s="390"/>
    </row>
    <row r="644" spans="1:10" s="389" customFormat="1" x14ac:dyDescent="0.3">
      <c r="A644" s="390"/>
      <c r="B644" s="390"/>
      <c r="C644" s="390"/>
      <c r="D644" s="390"/>
      <c r="E644" s="390"/>
      <c r="F644" s="390"/>
      <c r="G644" s="390"/>
      <c r="H644" s="390"/>
      <c r="I644" s="390"/>
      <c r="J644" s="390"/>
    </row>
    <row r="645" spans="1:10" s="389" customFormat="1" x14ac:dyDescent="0.3">
      <c r="A645" s="390"/>
      <c r="B645" s="390"/>
      <c r="C645" s="390"/>
      <c r="D645" s="390"/>
      <c r="E645" s="390"/>
      <c r="F645" s="390"/>
      <c r="G645" s="390"/>
      <c r="H645" s="390"/>
      <c r="I645" s="390"/>
      <c r="J645" s="390"/>
    </row>
    <row r="646" spans="1:10" s="389" customFormat="1" x14ac:dyDescent="0.3">
      <c r="A646" s="390"/>
      <c r="B646" s="390"/>
      <c r="C646" s="390"/>
      <c r="D646" s="390"/>
      <c r="E646" s="390"/>
      <c r="F646" s="390"/>
      <c r="G646" s="390"/>
      <c r="H646" s="390"/>
      <c r="I646" s="390"/>
      <c r="J646" s="390"/>
    </row>
    <row r="647" spans="1:10" s="389" customFormat="1" x14ac:dyDescent="0.3">
      <c r="A647" s="390"/>
      <c r="B647" s="390"/>
      <c r="C647" s="390"/>
      <c r="D647" s="390"/>
      <c r="E647" s="390"/>
      <c r="F647" s="390"/>
      <c r="G647" s="390"/>
      <c r="H647" s="390"/>
      <c r="I647" s="390"/>
      <c r="J647" s="390"/>
    </row>
    <row r="648" spans="1:10" s="389" customFormat="1" x14ac:dyDescent="0.3">
      <c r="A648" s="390"/>
      <c r="B648" s="390"/>
      <c r="C648" s="390"/>
      <c r="D648" s="390"/>
      <c r="E648" s="390"/>
      <c r="F648" s="390"/>
      <c r="G648" s="390"/>
      <c r="H648" s="390"/>
      <c r="I648" s="390"/>
      <c r="J648" s="390"/>
    </row>
    <row r="649" spans="1:10" s="389" customFormat="1" x14ac:dyDescent="0.3">
      <c r="A649" s="390"/>
      <c r="B649" s="390"/>
      <c r="C649" s="390"/>
      <c r="D649" s="390"/>
      <c r="E649" s="390"/>
      <c r="F649" s="390"/>
      <c r="G649" s="390"/>
      <c r="H649" s="390"/>
      <c r="I649" s="390"/>
      <c r="J649" s="390"/>
    </row>
    <row r="650" spans="1:10" s="389" customFormat="1" x14ac:dyDescent="0.3">
      <c r="A650" s="390"/>
      <c r="B650" s="390"/>
      <c r="C650" s="390"/>
      <c r="D650" s="390"/>
      <c r="E650" s="390"/>
      <c r="F650" s="390"/>
      <c r="G650" s="390"/>
      <c r="H650" s="390"/>
      <c r="I650" s="390"/>
      <c r="J650" s="390"/>
    </row>
    <row r="651" spans="1:10" s="389" customFormat="1" x14ac:dyDescent="0.3">
      <c r="A651" s="390"/>
      <c r="B651" s="390"/>
      <c r="C651" s="390"/>
      <c r="D651" s="390"/>
      <c r="E651" s="390"/>
      <c r="F651" s="390"/>
      <c r="G651" s="390"/>
      <c r="H651" s="390"/>
      <c r="I651" s="390"/>
      <c r="J651" s="390"/>
    </row>
    <row r="652" spans="1:10" s="389" customFormat="1" x14ac:dyDescent="0.3">
      <c r="A652" s="390"/>
      <c r="B652" s="390"/>
      <c r="C652" s="390"/>
      <c r="D652" s="390"/>
      <c r="E652" s="390"/>
      <c r="F652" s="390"/>
      <c r="G652" s="390"/>
      <c r="H652" s="390"/>
      <c r="I652" s="390"/>
      <c r="J652" s="390"/>
    </row>
    <row r="653" spans="1:10" s="389" customFormat="1" x14ac:dyDescent="0.3">
      <c r="A653" s="390"/>
      <c r="B653" s="390"/>
      <c r="C653" s="390"/>
      <c r="D653" s="390"/>
      <c r="E653" s="390"/>
      <c r="F653" s="390"/>
      <c r="G653" s="390"/>
      <c r="H653" s="390"/>
      <c r="I653" s="390"/>
      <c r="J653" s="390"/>
    </row>
    <row r="654" spans="1:10" s="389" customFormat="1" x14ac:dyDescent="0.3">
      <c r="A654" s="390"/>
      <c r="B654" s="390"/>
      <c r="C654" s="390"/>
      <c r="D654" s="390"/>
      <c r="E654" s="390"/>
      <c r="F654" s="390"/>
      <c r="G654" s="390"/>
      <c r="H654" s="390"/>
      <c r="I654" s="390"/>
      <c r="J654" s="390"/>
    </row>
    <row r="655" spans="1:10" s="389" customFormat="1" x14ac:dyDescent="0.3">
      <c r="A655" s="390"/>
      <c r="B655" s="390"/>
      <c r="C655" s="390"/>
      <c r="D655" s="390"/>
      <c r="E655" s="390"/>
      <c r="F655" s="390"/>
      <c r="G655" s="390"/>
      <c r="H655" s="390"/>
      <c r="I655" s="390"/>
      <c r="J655" s="390"/>
    </row>
    <row r="656" spans="1:10" s="389" customFormat="1" x14ac:dyDescent="0.3">
      <c r="A656" s="390"/>
      <c r="B656" s="390"/>
      <c r="C656" s="390"/>
      <c r="D656" s="390"/>
      <c r="E656" s="390"/>
      <c r="F656" s="390"/>
      <c r="G656" s="390"/>
      <c r="H656" s="390"/>
      <c r="I656" s="390"/>
      <c r="J656" s="390"/>
    </row>
    <row r="657" spans="1:10" s="389" customFormat="1" x14ac:dyDescent="0.3">
      <c r="A657" s="390"/>
      <c r="B657" s="390"/>
      <c r="C657" s="390"/>
      <c r="D657" s="390"/>
      <c r="E657" s="390"/>
      <c r="F657" s="390"/>
      <c r="G657" s="390"/>
      <c r="H657" s="390"/>
      <c r="I657" s="390"/>
      <c r="J657" s="390"/>
    </row>
    <row r="658" spans="1:10" s="389" customFormat="1" x14ac:dyDescent="0.3">
      <c r="A658" s="390"/>
      <c r="B658" s="390"/>
      <c r="C658" s="390"/>
      <c r="D658" s="390"/>
      <c r="E658" s="390"/>
      <c r="F658" s="390"/>
      <c r="G658" s="390"/>
      <c r="H658" s="390"/>
      <c r="I658" s="390"/>
      <c r="J658" s="390"/>
    </row>
    <row r="659" spans="1:10" s="389" customFormat="1" x14ac:dyDescent="0.3">
      <c r="A659" s="390"/>
      <c r="B659" s="390"/>
      <c r="C659" s="390"/>
      <c r="D659" s="390"/>
      <c r="E659" s="390"/>
      <c r="F659" s="390"/>
      <c r="G659" s="390"/>
      <c r="H659" s="390"/>
      <c r="I659" s="390"/>
      <c r="J659" s="390"/>
    </row>
    <row r="660" spans="1:10" s="389" customFormat="1" x14ac:dyDescent="0.3">
      <c r="A660" s="390"/>
      <c r="B660" s="390"/>
      <c r="C660" s="390"/>
      <c r="D660" s="390"/>
      <c r="E660" s="390"/>
      <c r="F660" s="390"/>
      <c r="G660" s="390"/>
      <c r="H660" s="390"/>
      <c r="I660" s="390"/>
      <c r="J660" s="390"/>
    </row>
    <row r="661" spans="1:10" s="389" customFormat="1" x14ac:dyDescent="0.3">
      <c r="A661" s="390"/>
      <c r="B661" s="390"/>
      <c r="C661" s="390"/>
      <c r="D661" s="390"/>
      <c r="E661" s="390"/>
      <c r="F661" s="390"/>
      <c r="G661" s="390"/>
      <c r="H661" s="390"/>
      <c r="I661" s="390"/>
      <c r="J661" s="390"/>
    </row>
    <row r="662" spans="1:10" s="389" customFormat="1" x14ac:dyDescent="0.3">
      <c r="A662" s="390"/>
      <c r="B662" s="390"/>
      <c r="C662" s="390"/>
      <c r="D662" s="390"/>
      <c r="E662" s="390"/>
      <c r="F662" s="390"/>
      <c r="G662" s="390"/>
      <c r="H662" s="390"/>
      <c r="I662" s="390"/>
      <c r="J662" s="390"/>
    </row>
    <row r="663" spans="1:10" s="389" customFormat="1" x14ac:dyDescent="0.3">
      <c r="A663" s="390"/>
      <c r="B663" s="390"/>
      <c r="C663" s="390"/>
      <c r="D663" s="390"/>
      <c r="E663" s="390"/>
      <c r="F663" s="390"/>
      <c r="G663" s="390"/>
      <c r="H663" s="390"/>
      <c r="I663" s="390"/>
      <c r="J663" s="390"/>
    </row>
    <row r="664" spans="1:10" s="389" customFormat="1" x14ac:dyDescent="0.3">
      <c r="A664" s="390"/>
      <c r="B664" s="390"/>
      <c r="C664" s="390"/>
      <c r="D664" s="390"/>
      <c r="E664" s="390"/>
      <c r="F664" s="390"/>
      <c r="G664" s="390"/>
      <c r="H664" s="390"/>
      <c r="I664" s="390"/>
      <c r="J664" s="390"/>
    </row>
    <row r="665" spans="1:10" s="389" customFormat="1" x14ac:dyDescent="0.3">
      <c r="A665" s="390"/>
      <c r="B665" s="390"/>
      <c r="C665" s="390"/>
      <c r="D665" s="390"/>
      <c r="E665" s="390"/>
      <c r="F665" s="390"/>
      <c r="G665" s="390"/>
      <c r="H665" s="390"/>
      <c r="I665" s="390"/>
      <c r="J665" s="390"/>
    </row>
    <row r="666" spans="1:10" s="389" customFormat="1" x14ac:dyDescent="0.3">
      <c r="A666" s="390"/>
      <c r="B666" s="390"/>
      <c r="C666" s="390"/>
      <c r="D666" s="390"/>
      <c r="E666" s="390"/>
      <c r="F666" s="390"/>
      <c r="G666" s="390"/>
      <c r="H666" s="390"/>
      <c r="I666" s="390"/>
      <c r="J666" s="390"/>
    </row>
    <row r="667" spans="1:10" s="389" customFormat="1" x14ac:dyDescent="0.3">
      <c r="A667" s="390"/>
      <c r="B667" s="390"/>
      <c r="C667" s="390"/>
      <c r="D667" s="390"/>
      <c r="E667" s="390"/>
      <c r="F667" s="390"/>
      <c r="G667" s="390"/>
      <c r="H667" s="390"/>
      <c r="I667" s="390"/>
      <c r="J667" s="390"/>
    </row>
    <row r="668" spans="1:10" s="389" customFormat="1" x14ac:dyDescent="0.3">
      <c r="A668" s="390"/>
      <c r="B668" s="390"/>
      <c r="C668" s="390"/>
      <c r="D668" s="390"/>
      <c r="E668" s="390"/>
      <c r="F668" s="390"/>
      <c r="G668" s="390"/>
      <c r="H668" s="390"/>
      <c r="I668" s="390"/>
      <c r="J668" s="390"/>
    </row>
    <row r="669" spans="1:10" s="389" customFormat="1" x14ac:dyDescent="0.3">
      <c r="A669" s="390"/>
      <c r="B669" s="390"/>
      <c r="C669" s="390"/>
      <c r="D669" s="390"/>
      <c r="E669" s="390"/>
      <c r="F669" s="390"/>
      <c r="G669" s="390"/>
      <c r="H669" s="390"/>
      <c r="I669" s="390"/>
      <c r="J669" s="390"/>
    </row>
    <row r="670" spans="1:10" s="389" customFormat="1" x14ac:dyDescent="0.3">
      <c r="A670" s="390"/>
      <c r="B670" s="390"/>
      <c r="C670" s="390"/>
      <c r="D670" s="390"/>
      <c r="E670" s="390"/>
      <c r="F670" s="390"/>
      <c r="G670" s="390"/>
      <c r="H670" s="390"/>
      <c r="I670" s="390"/>
      <c r="J670" s="390"/>
    </row>
    <row r="671" spans="1:10" s="389" customFormat="1" x14ac:dyDescent="0.3">
      <c r="A671" s="390"/>
      <c r="B671" s="390"/>
      <c r="C671" s="390"/>
      <c r="D671" s="390"/>
      <c r="E671" s="390"/>
      <c r="F671" s="390"/>
      <c r="G671" s="390"/>
      <c r="H671" s="390"/>
      <c r="I671" s="390"/>
      <c r="J671" s="390"/>
    </row>
    <row r="672" spans="1:10" s="389" customFormat="1" x14ac:dyDescent="0.3">
      <c r="A672" s="390"/>
      <c r="B672" s="390"/>
      <c r="C672" s="390"/>
      <c r="D672" s="390"/>
      <c r="E672" s="390"/>
      <c r="F672" s="390"/>
      <c r="G672" s="390"/>
      <c r="H672" s="390"/>
      <c r="I672" s="390"/>
      <c r="J672" s="390"/>
    </row>
    <row r="673" spans="1:10" s="389" customFormat="1" x14ac:dyDescent="0.3">
      <c r="A673" s="390"/>
      <c r="B673" s="390"/>
      <c r="C673" s="390"/>
      <c r="D673" s="390"/>
      <c r="E673" s="390"/>
      <c r="F673" s="390"/>
      <c r="G673" s="390"/>
      <c r="H673" s="390"/>
      <c r="I673" s="390"/>
      <c r="J673" s="390"/>
    </row>
    <row r="674" spans="1:10" s="389" customFormat="1" x14ac:dyDescent="0.3">
      <c r="A674" s="390"/>
      <c r="B674" s="390"/>
      <c r="C674" s="390"/>
      <c r="D674" s="390"/>
      <c r="E674" s="390"/>
      <c r="F674" s="390"/>
      <c r="G674" s="390"/>
      <c r="H674" s="390"/>
      <c r="I674" s="390"/>
      <c r="J674" s="390"/>
    </row>
    <row r="675" spans="1:10" s="389" customFormat="1" x14ac:dyDescent="0.3">
      <c r="A675" s="390"/>
      <c r="B675" s="390"/>
      <c r="C675" s="390"/>
      <c r="D675" s="390"/>
      <c r="E675" s="390"/>
      <c r="F675" s="390"/>
      <c r="G675" s="390"/>
      <c r="H675" s="390"/>
      <c r="I675" s="390"/>
      <c r="J675" s="390"/>
    </row>
    <row r="676" spans="1:10" s="389" customFormat="1" x14ac:dyDescent="0.3">
      <c r="A676" s="390"/>
      <c r="B676" s="390"/>
      <c r="C676" s="390"/>
      <c r="D676" s="390"/>
      <c r="E676" s="390"/>
      <c r="F676" s="390"/>
      <c r="G676" s="390"/>
      <c r="H676" s="390"/>
      <c r="I676" s="390"/>
      <c r="J676" s="390"/>
    </row>
    <row r="677" spans="1:10" s="389" customFormat="1" x14ac:dyDescent="0.3">
      <c r="A677" s="390"/>
      <c r="B677" s="390"/>
      <c r="C677" s="390"/>
      <c r="D677" s="390"/>
      <c r="E677" s="390"/>
      <c r="F677" s="390"/>
      <c r="G677" s="390"/>
      <c r="H677" s="390"/>
      <c r="I677" s="390"/>
      <c r="J677" s="390"/>
    </row>
    <row r="678" spans="1:10" s="389" customFormat="1" x14ac:dyDescent="0.3">
      <c r="A678" s="390"/>
      <c r="B678" s="390"/>
      <c r="C678" s="390"/>
      <c r="D678" s="390"/>
      <c r="E678" s="390"/>
      <c r="F678" s="390"/>
      <c r="G678" s="390"/>
      <c r="H678" s="390"/>
      <c r="I678" s="390"/>
      <c r="J678" s="390"/>
    </row>
    <row r="679" spans="1:10" s="389" customFormat="1" x14ac:dyDescent="0.3">
      <c r="A679" s="390"/>
      <c r="B679" s="390"/>
      <c r="C679" s="390"/>
      <c r="D679" s="390"/>
      <c r="E679" s="390"/>
      <c r="F679" s="390"/>
      <c r="G679" s="390"/>
      <c r="H679" s="390"/>
      <c r="I679" s="390"/>
      <c r="J679" s="390"/>
    </row>
    <row r="680" spans="1:10" s="389" customFormat="1" x14ac:dyDescent="0.3">
      <c r="A680" s="390"/>
      <c r="B680" s="390"/>
      <c r="C680" s="390"/>
      <c r="D680" s="390"/>
      <c r="E680" s="390"/>
      <c r="F680" s="390"/>
      <c r="G680" s="390"/>
      <c r="H680" s="390"/>
      <c r="I680" s="390"/>
      <c r="J680" s="390"/>
    </row>
    <row r="681" spans="1:10" s="389" customFormat="1" x14ac:dyDescent="0.3">
      <c r="A681" s="390"/>
      <c r="B681" s="390"/>
      <c r="C681" s="390"/>
      <c r="D681" s="390"/>
      <c r="E681" s="390"/>
      <c r="F681" s="390"/>
      <c r="G681" s="390"/>
      <c r="H681" s="390"/>
      <c r="I681" s="390"/>
      <c r="J681" s="390"/>
    </row>
    <row r="682" spans="1:10" s="389" customFormat="1" x14ac:dyDescent="0.3">
      <c r="A682" s="390"/>
      <c r="B682" s="390"/>
      <c r="C682" s="390"/>
      <c r="D682" s="390"/>
      <c r="E682" s="390"/>
      <c r="F682" s="390"/>
      <c r="G682" s="390"/>
      <c r="H682" s="390"/>
      <c r="I682" s="390"/>
      <c r="J682" s="390"/>
    </row>
    <row r="683" spans="1:10" s="389" customFormat="1" x14ac:dyDescent="0.3">
      <c r="A683" s="390"/>
      <c r="B683" s="390"/>
      <c r="C683" s="390"/>
      <c r="D683" s="390"/>
      <c r="E683" s="390"/>
      <c r="F683" s="390"/>
      <c r="G683" s="390"/>
      <c r="H683" s="390"/>
      <c r="I683" s="390"/>
      <c r="J683" s="390"/>
    </row>
    <row r="684" spans="1:10" s="389" customFormat="1" x14ac:dyDescent="0.3">
      <c r="A684" s="390"/>
      <c r="B684" s="390"/>
      <c r="C684" s="390"/>
      <c r="D684" s="390"/>
      <c r="E684" s="390"/>
      <c r="F684" s="390"/>
      <c r="G684" s="390"/>
      <c r="H684" s="390"/>
      <c r="I684" s="390"/>
      <c r="J684" s="390"/>
    </row>
    <row r="685" spans="1:10" s="389" customFormat="1" x14ac:dyDescent="0.3">
      <c r="A685" s="390"/>
      <c r="B685" s="390"/>
      <c r="C685" s="390"/>
      <c r="D685" s="390"/>
      <c r="E685" s="390"/>
      <c r="F685" s="390"/>
      <c r="G685" s="390"/>
      <c r="H685" s="390"/>
      <c r="I685" s="390"/>
      <c r="J685" s="390"/>
    </row>
    <row r="686" spans="1:10" s="389" customFormat="1" x14ac:dyDescent="0.3">
      <c r="A686" s="390"/>
      <c r="B686" s="390"/>
      <c r="C686" s="390"/>
      <c r="D686" s="390"/>
      <c r="E686" s="390"/>
      <c r="F686" s="390"/>
      <c r="G686" s="390"/>
      <c r="H686" s="390"/>
      <c r="I686" s="390"/>
      <c r="J686" s="390"/>
    </row>
    <row r="687" spans="1:10" s="389" customFormat="1" x14ac:dyDescent="0.3">
      <c r="A687" s="390"/>
      <c r="B687" s="390"/>
      <c r="C687" s="390"/>
      <c r="D687" s="390"/>
      <c r="E687" s="390"/>
      <c r="F687" s="390"/>
      <c r="G687" s="390"/>
      <c r="H687" s="390"/>
      <c r="I687" s="390"/>
      <c r="J687" s="390"/>
    </row>
    <row r="688" spans="1:10" s="389" customFormat="1" x14ac:dyDescent="0.3">
      <c r="A688" s="390"/>
      <c r="B688" s="390"/>
      <c r="C688" s="390"/>
      <c r="D688" s="390"/>
      <c r="E688" s="390"/>
      <c r="F688" s="390"/>
      <c r="G688" s="390"/>
      <c r="H688" s="390"/>
      <c r="I688" s="390"/>
      <c r="J688" s="390"/>
    </row>
    <row r="689" spans="1:10" s="389" customFormat="1" x14ac:dyDescent="0.3">
      <c r="A689" s="390"/>
      <c r="B689" s="390"/>
      <c r="C689" s="390"/>
      <c r="D689" s="390"/>
      <c r="E689" s="390"/>
      <c r="F689" s="390"/>
      <c r="G689" s="390"/>
      <c r="H689" s="390"/>
      <c r="I689" s="390"/>
      <c r="J689" s="390"/>
    </row>
    <row r="690" spans="1:10" s="389" customFormat="1" x14ac:dyDescent="0.3">
      <c r="A690" s="390"/>
      <c r="B690" s="390"/>
      <c r="C690" s="390"/>
      <c r="D690" s="390"/>
      <c r="E690" s="390"/>
      <c r="F690" s="390"/>
      <c r="G690" s="390"/>
      <c r="H690" s="390"/>
      <c r="I690" s="390"/>
      <c r="J690" s="390"/>
    </row>
    <row r="691" spans="1:10" s="389" customFormat="1" x14ac:dyDescent="0.3">
      <c r="A691" s="390"/>
      <c r="B691" s="390"/>
      <c r="C691" s="390"/>
      <c r="D691" s="390"/>
      <c r="E691" s="390"/>
      <c r="F691" s="390"/>
      <c r="G691" s="390"/>
      <c r="H691" s="390"/>
      <c r="I691" s="390"/>
      <c r="J691" s="390"/>
    </row>
    <row r="692" spans="1:10" s="389" customFormat="1" x14ac:dyDescent="0.3">
      <c r="A692" s="390"/>
      <c r="B692" s="390"/>
      <c r="C692" s="390"/>
      <c r="D692" s="390"/>
      <c r="E692" s="390"/>
      <c r="F692" s="390"/>
      <c r="G692" s="390"/>
      <c r="H692" s="390"/>
      <c r="I692" s="390"/>
      <c r="J692" s="390"/>
    </row>
    <row r="693" spans="1:10" s="389" customFormat="1" x14ac:dyDescent="0.3">
      <c r="A693" s="390"/>
      <c r="B693" s="390"/>
      <c r="C693" s="390"/>
      <c r="D693" s="390"/>
      <c r="E693" s="390"/>
      <c r="F693" s="390"/>
      <c r="G693" s="390"/>
      <c r="H693" s="390"/>
      <c r="I693" s="390"/>
      <c r="J693" s="390"/>
    </row>
    <row r="694" spans="1:10" s="389" customFormat="1" x14ac:dyDescent="0.3">
      <c r="A694" s="390"/>
      <c r="B694" s="390"/>
      <c r="C694" s="390"/>
      <c r="D694" s="390"/>
      <c r="E694" s="390"/>
      <c r="F694" s="390"/>
      <c r="G694" s="390"/>
      <c r="H694" s="390"/>
      <c r="I694" s="390"/>
      <c r="J694" s="390"/>
    </row>
    <row r="695" spans="1:10" s="389" customFormat="1" x14ac:dyDescent="0.3">
      <c r="A695" s="390"/>
      <c r="B695" s="390"/>
      <c r="C695" s="390"/>
      <c r="D695" s="390"/>
      <c r="E695" s="390"/>
      <c r="F695" s="390"/>
      <c r="G695" s="390"/>
      <c r="H695" s="390"/>
      <c r="I695" s="390"/>
      <c r="J695" s="390"/>
    </row>
    <row r="696" spans="1:10" s="389" customFormat="1" x14ac:dyDescent="0.3">
      <c r="A696" s="390"/>
      <c r="B696" s="390"/>
      <c r="C696" s="390"/>
      <c r="D696" s="390"/>
      <c r="E696" s="390"/>
      <c r="F696" s="390"/>
      <c r="G696" s="390"/>
      <c r="H696" s="390"/>
      <c r="I696" s="390"/>
      <c r="J696" s="390"/>
    </row>
    <row r="697" spans="1:10" s="389" customFormat="1" x14ac:dyDescent="0.3">
      <c r="A697" s="390"/>
      <c r="B697" s="390"/>
      <c r="C697" s="390"/>
      <c r="D697" s="390"/>
      <c r="E697" s="390"/>
      <c r="F697" s="390"/>
      <c r="G697" s="390"/>
      <c r="H697" s="390"/>
      <c r="I697" s="390"/>
      <c r="J697" s="390"/>
    </row>
    <row r="698" spans="1:10" s="389" customFormat="1" x14ac:dyDescent="0.3">
      <c r="A698" s="390"/>
      <c r="B698" s="390"/>
      <c r="C698" s="390"/>
      <c r="D698" s="390"/>
      <c r="E698" s="390"/>
      <c r="F698" s="390"/>
      <c r="G698" s="390"/>
      <c r="H698" s="390"/>
      <c r="I698" s="390"/>
      <c r="J698" s="390"/>
    </row>
    <row r="699" spans="1:10" s="389" customFormat="1" x14ac:dyDescent="0.3">
      <c r="A699" s="390"/>
      <c r="B699" s="390"/>
      <c r="C699" s="390"/>
      <c r="D699" s="390"/>
      <c r="E699" s="390"/>
      <c r="F699" s="390"/>
      <c r="G699" s="390"/>
      <c r="H699" s="390"/>
      <c r="I699" s="390"/>
      <c r="J699" s="390"/>
    </row>
    <row r="700" spans="1:10" s="389" customFormat="1" x14ac:dyDescent="0.3">
      <c r="A700" s="390"/>
      <c r="B700" s="390"/>
      <c r="C700" s="390"/>
      <c r="D700" s="390"/>
      <c r="E700" s="390"/>
      <c r="F700" s="390"/>
      <c r="G700" s="390"/>
      <c r="H700" s="390"/>
      <c r="I700" s="390"/>
      <c r="J700" s="390"/>
    </row>
    <row r="701" spans="1:10" s="389" customFormat="1" x14ac:dyDescent="0.3">
      <c r="A701" s="390"/>
      <c r="B701" s="390"/>
      <c r="C701" s="390"/>
      <c r="D701" s="390"/>
      <c r="E701" s="390"/>
      <c r="F701" s="390"/>
      <c r="G701" s="390"/>
      <c r="H701" s="390"/>
      <c r="I701" s="390"/>
      <c r="J701" s="390"/>
    </row>
    <row r="702" spans="1:10" s="389" customFormat="1" x14ac:dyDescent="0.3">
      <c r="A702" s="390"/>
      <c r="B702" s="390"/>
      <c r="C702" s="390"/>
      <c r="D702" s="390"/>
      <c r="E702" s="390"/>
      <c r="F702" s="390"/>
      <c r="G702" s="390"/>
      <c r="H702" s="390"/>
      <c r="I702" s="390"/>
      <c r="J702" s="390"/>
    </row>
    <row r="703" spans="1:10" s="389" customFormat="1" x14ac:dyDescent="0.3">
      <c r="A703" s="390"/>
      <c r="B703" s="390"/>
      <c r="C703" s="390"/>
      <c r="D703" s="390"/>
      <c r="E703" s="390"/>
      <c r="F703" s="390"/>
      <c r="G703" s="390"/>
      <c r="H703" s="390"/>
      <c r="I703" s="390"/>
      <c r="J703" s="390"/>
    </row>
    <row r="704" spans="1:10" s="389" customFormat="1" x14ac:dyDescent="0.3">
      <c r="A704" s="390"/>
      <c r="B704" s="390"/>
      <c r="C704" s="390"/>
      <c r="D704" s="390"/>
      <c r="E704" s="390"/>
      <c r="F704" s="390"/>
      <c r="G704" s="390"/>
      <c r="H704" s="390"/>
      <c r="I704" s="390"/>
      <c r="J704" s="390"/>
    </row>
    <row r="705" spans="1:10" s="389" customFormat="1" x14ac:dyDescent="0.3">
      <c r="A705" s="390"/>
      <c r="B705" s="390"/>
      <c r="C705" s="390"/>
      <c r="D705" s="390"/>
      <c r="E705" s="390"/>
      <c r="F705" s="390"/>
      <c r="G705" s="390"/>
      <c r="H705" s="390"/>
      <c r="I705" s="390"/>
      <c r="J705" s="390"/>
    </row>
    <row r="706" spans="1:10" s="389" customFormat="1" x14ac:dyDescent="0.3">
      <c r="A706" s="390"/>
      <c r="B706" s="390"/>
      <c r="C706" s="390"/>
      <c r="D706" s="390"/>
      <c r="E706" s="390"/>
      <c r="F706" s="390"/>
      <c r="G706" s="390"/>
      <c r="H706" s="390"/>
      <c r="I706" s="390"/>
      <c r="J706" s="390"/>
    </row>
    <row r="707" spans="1:10" s="389" customFormat="1" x14ac:dyDescent="0.3">
      <c r="A707" s="390"/>
      <c r="B707" s="390"/>
      <c r="C707" s="390"/>
      <c r="D707" s="390"/>
      <c r="E707" s="390"/>
      <c r="F707" s="390"/>
      <c r="G707" s="390"/>
      <c r="H707" s="390"/>
      <c r="I707" s="390"/>
      <c r="J707" s="390"/>
    </row>
    <row r="708" spans="1:10" s="389" customFormat="1" x14ac:dyDescent="0.3">
      <c r="A708" s="390"/>
      <c r="B708" s="390"/>
      <c r="C708" s="390"/>
      <c r="D708" s="390"/>
      <c r="E708" s="390"/>
      <c r="F708" s="390"/>
      <c r="G708" s="390"/>
      <c r="H708" s="390"/>
      <c r="I708" s="390"/>
      <c r="J708" s="390"/>
    </row>
    <row r="709" spans="1:10" s="389" customFormat="1" x14ac:dyDescent="0.3">
      <c r="A709" s="390"/>
      <c r="B709" s="390"/>
      <c r="C709" s="390"/>
      <c r="D709" s="390"/>
      <c r="E709" s="390"/>
      <c r="F709" s="390"/>
      <c r="G709" s="390"/>
      <c r="H709" s="390"/>
      <c r="I709" s="390"/>
      <c r="J709" s="390"/>
    </row>
    <row r="710" spans="1:10" s="389" customFormat="1" x14ac:dyDescent="0.3">
      <c r="A710" s="390"/>
      <c r="B710" s="390"/>
      <c r="C710" s="390"/>
      <c r="D710" s="390"/>
      <c r="E710" s="390"/>
      <c r="F710" s="390"/>
      <c r="G710" s="390"/>
      <c r="H710" s="390"/>
      <c r="I710" s="390"/>
      <c r="J710" s="390"/>
    </row>
    <row r="711" spans="1:10" s="389" customFormat="1" x14ac:dyDescent="0.3">
      <c r="A711" s="390"/>
      <c r="B711" s="390"/>
      <c r="C711" s="390"/>
      <c r="D711" s="390"/>
      <c r="E711" s="390"/>
      <c r="F711" s="390"/>
      <c r="G711" s="390"/>
      <c r="H711" s="390"/>
      <c r="I711" s="390"/>
      <c r="J711" s="390"/>
    </row>
    <row r="712" spans="1:10" s="389" customFormat="1" x14ac:dyDescent="0.3">
      <c r="A712" s="390"/>
      <c r="B712" s="390"/>
      <c r="C712" s="390"/>
      <c r="D712" s="390"/>
      <c r="E712" s="390"/>
      <c r="F712" s="390"/>
      <c r="G712" s="390"/>
      <c r="H712" s="390"/>
      <c r="I712" s="390"/>
      <c r="J712" s="390"/>
    </row>
    <row r="713" spans="1:10" s="389" customFormat="1" x14ac:dyDescent="0.3">
      <c r="A713" s="390"/>
      <c r="B713" s="390"/>
      <c r="C713" s="390"/>
      <c r="D713" s="390"/>
      <c r="E713" s="390"/>
      <c r="F713" s="390"/>
      <c r="G713" s="390"/>
      <c r="H713" s="390"/>
      <c r="I713" s="390"/>
      <c r="J713" s="390"/>
    </row>
    <row r="714" spans="1:10" s="389" customFormat="1" x14ac:dyDescent="0.3">
      <c r="A714" s="390"/>
      <c r="B714" s="390"/>
      <c r="C714" s="390"/>
      <c r="D714" s="390"/>
      <c r="E714" s="390"/>
      <c r="F714" s="390"/>
      <c r="G714" s="390"/>
      <c r="H714" s="390"/>
      <c r="I714" s="390"/>
      <c r="J714" s="390"/>
    </row>
    <row r="715" spans="1:10" s="389" customFormat="1" x14ac:dyDescent="0.3">
      <c r="A715" s="390"/>
      <c r="B715" s="390"/>
      <c r="C715" s="390"/>
      <c r="D715" s="390"/>
      <c r="E715" s="390"/>
      <c r="F715" s="390"/>
      <c r="G715" s="390"/>
      <c r="H715" s="390"/>
      <c r="I715" s="390"/>
      <c r="J715" s="390"/>
    </row>
    <row r="716" spans="1:10" s="389" customFormat="1" x14ac:dyDescent="0.3">
      <c r="A716" s="390"/>
      <c r="B716" s="390"/>
      <c r="C716" s="390"/>
      <c r="D716" s="390"/>
      <c r="E716" s="390"/>
      <c r="F716" s="390"/>
      <c r="G716" s="390"/>
      <c r="H716" s="390"/>
      <c r="I716" s="390"/>
      <c r="J716" s="390"/>
    </row>
    <row r="717" spans="1:10" s="389" customFormat="1" x14ac:dyDescent="0.3">
      <c r="A717" s="390"/>
      <c r="B717" s="390"/>
      <c r="C717" s="390"/>
      <c r="D717" s="390"/>
      <c r="E717" s="390"/>
      <c r="F717" s="390"/>
      <c r="G717" s="390"/>
      <c r="H717" s="390"/>
      <c r="I717" s="390"/>
      <c r="J717" s="390"/>
    </row>
    <row r="718" spans="1:10" s="389" customFormat="1" x14ac:dyDescent="0.3">
      <c r="A718" s="390"/>
      <c r="B718" s="390"/>
      <c r="C718" s="390"/>
      <c r="D718" s="390"/>
      <c r="E718" s="390"/>
      <c r="F718" s="390"/>
      <c r="G718" s="390"/>
      <c r="H718" s="390"/>
      <c r="I718" s="390"/>
      <c r="J718" s="390"/>
    </row>
    <row r="719" spans="1:10" s="389" customFormat="1" x14ac:dyDescent="0.3">
      <c r="A719" s="390"/>
      <c r="B719" s="390"/>
      <c r="C719" s="390"/>
      <c r="D719" s="390"/>
      <c r="E719" s="390"/>
      <c r="F719" s="390"/>
      <c r="G719" s="390"/>
      <c r="H719" s="390"/>
      <c r="I719" s="390"/>
      <c r="J719" s="390"/>
    </row>
    <row r="720" spans="1:10" s="389" customFormat="1" x14ac:dyDescent="0.3">
      <c r="A720" s="390"/>
      <c r="B720" s="390"/>
      <c r="C720" s="390"/>
      <c r="D720" s="390"/>
      <c r="E720" s="390"/>
      <c r="F720" s="390"/>
      <c r="G720" s="390"/>
      <c r="H720" s="390"/>
      <c r="I720" s="390"/>
      <c r="J720" s="390"/>
    </row>
    <row r="721" spans="1:10" s="389" customFormat="1" x14ac:dyDescent="0.3">
      <c r="A721" s="390"/>
      <c r="B721" s="390"/>
      <c r="C721" s="390"/>
      <c r="D721" s="390"/>
      <c r="E721" s="390"/>
      <c r="F721" s="390"/>
      <c r="G721" s="390"/>
      <c r="H721" s="390"/>
      <c r="I721" s="390"/>
      <c r="J721" s="390"/>
    </row>
    <row r="722" spans="1:10" s="389" customFormat="1" x14ac:dyDescent="0.3">
      <c r="A722" s="390"/>
      <c r="B722" s="390"/>
      <c r="C722" s="390"/>
      <c r="D722" s="390"/>
      <c r="E722" s="390"/>
      <c r="F722" s="390"/>
      <c r="G722" s="390"/>
      <c r="H722" s="390"/>
      <c r="I722" s="390"/>
      <c r="J722" s="390"/>
    </row>
    <row r="723" spans="1:10" s="389" customFormat="1" x14ac:dyDescent="0.3">
      <c r="A723" s="390"/>
      <c r="B723" s="390"/>
      <c r="C723" s="390"/>
      <c r="D723" s="390"/>
      <c r="E723" s="390"/>
      <c r="F723" s="390"/>
      <c r="G723" s="390"/>
      <c r="H723" s="390"/>
      <c r="I723" s="390"/>
      <c r="J723" s="390"/>
    </row>
    <row r="724" spans="1:10" s="389" customFormat="1" x14ac:dyDescent="0.3">
      <c r="A724" s="390"/>
      <c r="B724" s="390"/>
      <c r="C724" s="390"/>
      <c r="D724" s="390"/>
      <c r="E724" s="390"/>
      <c r="F724" s="390"/>
      <c r="G724" s="390"/>
      <c r="H724" s="390"/>
      <c r="I724" s="390"/>
      <c r="J724" s="390"/>
    </row>
    <row r="725" spans="1:10" s="389" customFormat="1" x14ac:dyDescent="0.3">
      <c r="A725" s="390"/>
      <c r="B725" s="390"/>
      <c r="C725" s="390"/>
      <c r="D725" s="390"/>
      <c r="E725" s="390"/>
      <c r="F725" s="390"/>
      <c r="G725" s="390"/>
      <c r="H725" s="390"/>
      <c r="I725" s="390"/>
      <c r="J725" s="390"/>
    </row>
    <row r="726" spans="1:10" s="389" customFormat="1" x14ac:dyDescent="0.3">
      <c r="A726" s="390"/>
      <c r="B726" s="390"/>
      <c r="C726" s="390"/>
      <c r="D726" s="390"/>
      <c r="E726" s="390"/>
      <c r="F726" s="390"/>
      <c r="G726" s="390"/>
      <c r="H726" s="390"/>
      <c r="I726" s="390"/>
      <c r="J726" s="390"/>
    </row>
    <row r="727" spans="1:10" s="389" customFormat="1" x14ac:dyDescent="0.3">
      <c r="A727" s="390"/>
      <c r="B727" s="390"/>
      <c r="C727" s="390"/>
      <c r="D727" s="390"/>
      <c r="E727" s="390"/>
      <c r="F727" s="390"/>
      <c r="G727" s="390"/>
      <c r="H727" s="390"/>
      <c r="I727" s="390"/>
      <c r="J727" s="390"/>
    </row>
    <row r="728" spans="1:10" s="389" customFormat="1" x14ac:dyDescent="0.3">
      <c r="A728" s="390"/>
      <c r="B728" s="390"/>
      <c r="C728" s="390"/>
      <c r="D728" s="390"/>
      <c r="E728" s="390"/>
      <c r="F728" s="390"/>
      <c r="G728" s="390"/>
      <c r="H728" s="390"/>
      <c r="I728" s="390"/>
      <c r="J728" s="390"/>
    </row>
    <row r="729" spans="1:10" s="389" customFormat="1" x14ac:dyDescent="0.3">
      <c r="A729" s="390"/>
      <c r="B729" s="390"/>
      <c r="C729" s="390"/>
      <c r="D729" s="390"/>
      <c r="E729" s="390"/>
      <c r="F729" s="390"/>
      <c r="G729" s="390"/>
      <c r="H729" s="390"/>
      <c r="I729" s="390"/>
      <c r="J729" s="390"/>
    </row>
    <row r="730" spans="1:10" s="389" customFormat="1" x14ac:dyDescent="0.3">
      <c r="A730" s="390"/>
      <c r="B730" s="390"/>
      <c r="C730" s="390"/>
      <c r="D730" s="390"/>
      <c r="E730" s="390"/>
      <c r="F730" s="390"/>
      <c r="G730" s="390"/>
      <c r="H730" s="390"/>
      <c r="I730" s="390"/>
      <c r="J730" s="390"/>
    </row>
    <row r="731" spans="1:10" s="389" customFormat="1" x14ac:dyDescent="0.3">
      <c r="A731" s="390"/>
      <c r="B731" s="390"/>
      <c r="C731" s="390"/>
      <c r="D731" s="390"/>
      <c r="E731" s="390"/>
      <c r="F731" s="390"/>
      <c r="G731" s="390"/>
      <c r="H731" s="390"/>
      <c r="I731" s="390"/>
      <c r="J731" s="390"/>
    </row>
    <row r="732" spans="1:10" s="389" customFormat="1" x14ac:dyDescent="0.3">
      <c r="A732" s="390"/>
      <c r="B732" s="390"/>
      <c r="C732" s="390"/>
      <c r="D732" s="390"/>
      <c r="E732" s="390"/>
      <c r="F732" s="390"/>
      <c r="G732" s="390"/>
      <c r="H732" s="390"/>
      <c r="I732" s="390"/>
      <c r="J732" s="390"/>
    </row>
    <row r="733" spans="1:10" s="389" customFormat="1" x14ac:dyDescent="0.3">
      <c r="A733" s="390"/>
      <c r="B733" s="390"/>
      <c r="C733" s="390"/>
      <c r="D733" s="390"/>
      <c r="E733" s="390"/>
      <c r="F733" s="390"/>
      <c r="G733" s="390"/>
      <c r="H733" s="390"/>
      <c r="I733" s="390"/>
      <c r="J733" s="390"/>
    </row>
    <row r="734" spans="1:10" s="389" customFormat="1" x14ac:dyDescent="0.3">
      <c r="A734" s="390"/>
      <c r="B734" s="390"/>
      <c r="C734" s="390"/>
      <c r="D734" s="390"/>
      <c r="E734" s="390"/>
      <c r="F734" s="390"/>
      <c r="G734" s="390"/>
      <c r="H734" s="390"/>
      <c r="I734" s="390"/>
      <c r="J734" s="390"/>
    </row>
    <row r="735" spans="1:10" s="389" customFormat="1" x14ac:dyDescent="0.3">
      <c r="A735" s="390"/>
      <c r="B735" s="390"/>
      <c r="C735" s="390"/>
      <c r="D735" s="390"/>
      <c r="E735" s="390"/>
      <c r="F735" s="390"/>
      <c r="G735" s="390"/>
      <c r="H735" s="390"/>
      <c r="I735" s="390"/>
      <c r="J735" s="390"/>
    </row>
    <row r="736" spans="1:10" s="389" customFormat="1" x14ac:dyDescent="0.3">
      <c r="A736" s="390"/>
      <c r="B736" s="390"/>
      <c r="C736" s="390"/>
      <c r="D736" s="390"/>
      <c r="E736" s="390"/>
      <c r="F736" s="390"/>
      <c r="G736" s="390"/>
      <c r="H736" s="390"/>
      <c r="I736" s="390"/>
      <c r="J736" s="390"/>
    </row>
    <row r="737" spans="1:10" s="389" customFormat="1" x14ac:dyDescent="0.3">
      <c r="A737" s="390"/>
      <c r="B737" s="390"/>
      <c r="C737" s="390"/>
      <c r="D737" s="390"/>
      <c r="E737" s="390"/>
      <c r="F737" s="390"/>
      <c r="G737" s="390"/>
      <c r="H737" s="390"/>
      <c r="I737" s="390"/>
      <c r="J737" s="390"/>
    </row>
    <row r="738" spans="1:10" s="389" customFormat="1" x14ac:dyDescent="0.3">
      <c r="A738" s="390"/>
      <c r="B738" s="390"/>
      <c r="C738" s="390"/>
      <c r="D738" s="390"/>
      <c r="E738" s="390"/>
      <c r="F738" s="390"/>
      <c r="G738" s="390"/>
      <c r="H738" s="390"/>
      <c r="I738" s="390"/>
      <c r="J738" s="390"/>
    </row>
    <row r="739" spans="1:10" s="389" customFormat="1" x14ac:dyDescent="0.3">
      <c r="A739" s="390"/>
      <c r="B739" s="390"/>
      <c r="C739" s="390"/>
      <c r="D739" s="390"/>
      <c r="E739" s="390"/>
      <c r="F739" s="390"/>
      <c r="G739" s="390"/>
      <c r="H739" s="390"/>
      <c r="I739" s="390"/>
      <c r="J739" s="390"/>
    </row>
    <row r="740" spans="1:10" s="389" customFormat="1" x14ac:dyDescent="0.3">
      <c r="A740" s="390"/>
      <c r="B740" s="390"/>
      <c r="C740" s="390"/>
      <c r="D740" s="390"/>
      <c r="E740" s="390"/>
      <c r="F740" s="390"/>
      <c r="G740" s="390"/>
      <c r="H740" s="390"/>
      <c r="I740" s="390"/>
      <c r="J740" s="390"/>
    </row>
    <row r="741" spans="1:10" s="389" customFormat="1" x14ac:dyDescent="0.3">
      <c r="A741" s="390"/>
      <c r="B741" s="390"/>
      <c r="C741" s="390"/>
      <c r="D741" s="390"/>
      <c r="E741" s="390"/>
      <c r="F741" s="390"/>
      <c r="G741" s="390"/>
      <c r="H741" s="390"/>
      <c r="I741" s="390"/>
      <c r="J741" s="390"/>
    </row>
    <row r="742" spans="1:10" s="389" customFormat="1" x14ac:dyDescent="0.3">
      <c r="A742" s="390"/>
      <c r="B742" s="390"/>
      <c r="C742" s="390"/>
      <c r="D742" s="390"/>
      <c r="E742" s="390"/>
      <c r="F742" s="390"/>
      <c r="G742" s="390"/>
      <c r="H742" s="390"/>
      <c r="I742" s="390"/>
      <c r="J742" s="390"/>
    </row>
    <row r="743" spans="1:10" s="389" customFormat="1" x14ac:dyDescent="0.3">
      <c r="A743" s="390"/>
      <c r="B743" s="390"/>
      <c r="C743" s="390"/>
      <c r="D743" s="390"/>
      <c r="E743" s="390"/>
      <c r="F743" s="390"/>
      <c r="G743" s="390"/>
      <c r="H743" s="390"/>
      <c r="I743" s="390"/>
      <c r="J743" s="390"/>
    </row>
    <row r="744" spans="1:10" s="389" customFormat="1" x14ac:dyDescent="0.3">
      <c r="A744" s="390"/>
      <c r="B744" s="390"/>
      <c r="C744" s="390"/>
      <c r="D744" s="390"/>
      <c r="E744" s="390"/>
      <c r="F744" s="390"/>
      <c r="G744" s="390"/>
      <c r="H744" s="390"/>
      <c r="I744" s="390"/>
      <c r="J744" s="390"/>
    </row>
    <row r="745" spans="1:10" s="389" customFormat="1" x14ac:dyDescent="0.3">
      <c r="A745" s="390"/>
      <c r="B745" s="390"/>
      <c r="C745" s="390"/>
      <c r="D745" s="390"/>
      <c r="E745" s="390"/>
      <c r="F745" s="390"/>
      <c r="G745" s="390"/>
      <c r="H745" s="390"/>
      <c r="I745" s="390"/>
      <c r="J745" s="390"/>
    </row>
    <row r="746" spans="1:10" s="389" customFormat="1" x14ac:dyDescent="0.3">
      <c r="A746" s="390"/>
      <c r="B746" s="390"/>
      <c r="C746" s="390"/>
      <c r="D746" s="390"/>
      <c r="E746" s="390"/>
      <c r="F746" s="390"/>
      <c r="G746" s="390"/>
      <c r="H746" s="390"/>
      <c r="I746" s="390"/>
      <c r="J746" s="390"/>
    </row>
    <row r="747" spans="1:10" s="389" customFormat="1" x14ac:dyDescent="0.3">
      <c r="A747" s="390"/>
      <c r="B747" s="390"/>
      <c r="C747" s="390"/>
      <c r="D747" s="390"/>
      <c r="E747" s="390"/>
      <c r="F747" s="390"/>
      <c r="G747" s="390"/>
      <c r="H747" s="390"/>
      <c r="I747" s="390"/>
      <c r="J747" s="390"/>
    </row>
    <row r="748" spans="1:10" s="389" customFormat="1" x14ac:dyDescent="0.3">
      <c r="A748" s="390"/>
      <c r="B748" s="390"/>
      <c r="C748" s="390"/>
      <c r="D748" s="390"/>
      <c r="E748" s="390"/>
      <c r="F748" s="390"/>
      <c r="G748" s="390"/>
      <c r="H748" s="390"/>
      <c r="I748" s="390"/>
      <c r="J748" s="390"/>
    </row>
    <row r="749" spans="1:10" s="389" customFormat="1" x14ac:dyDescent="0.3">
      <c r="A749" s="390"/>
      <c r="B749" s="390"/>
      <c r="C749" s="390"/>
      <c r="D749" s="390"/>
      <c r="E749" s="390"/>
      <c r="F749" s="390"/>
      <c r="G749" s="390"/>
      <c r="H749" s="390"/>
      <c r="I749" s="390"/>
      <c r="J749" s="390"/>
    </row>
    <row r="750" spans="1:10" s="389" customFormat="1" x14ac:dyDescent="0.3">
      <c r="A750" s="390"/>
      <c r="B750" s="390"/>
      <c r="C750" s="390"/>
      <c r="D750" s="390"/>
      <c r="E750" s="390"/>
      <c r="F750" s="390"/>
      <c r="G750" s="390"/>
      <c r="H750" s="390"/>
      <c r="I750" s="390"/>
      <c r="J750" s="390"/>
    </row>
    <row r="751" spans="1:10" s="389" customFormat="1" x14ac:dyDescent="0.3">
      <c r="A751" s="390"/>
      <c r="B751" s="390"/>
      <c r="C751" s="390"/>
      <c r="D751" s="390"/>
      <c r="E751" s="390"/>
      <c r="F751" s="390"/>
      <c r="G751" s="390"/>
      <c r="H751" s="390"/>
      <c r="I751" s="390"/>
      <c r="J751" s="390"/>
    </row>
    <row r="752" spans="1:10" s="389" customFormat="1" x14ac:dyDescent="0.3">
      <c r="A752" s="390"/>
      <c r="B752" s="390"/>
      <c r="C752" s="390"/>
      <c r="D752" s="390"/>
      <c r="E752" s="390"/>
      <c r="F752" s="390"/>
      <c r="G752" s="390"/>
      <c r="H752" s="390"/>
      <c r="I752" s="390"/>
      <c r="J752" s="390"/>
    </row>
    <row r="753" spans="1:10" s="389" customFormat="1" x14ac:dyDescent="0.3">
      <c r="A753" s="390"/>
      <c r="B753" s="390"/>
      <c r="C753" s="390"/>
      <c r="D753" s="390"/>
      <c r="E753" s="390"/>
      <c r="F753" s="390"/>
      <c r="G753" s="390"/>
      <c r="H753" s="390"/>
      <c r="I753" s="390"/>
      <c r="J753" s="390"/>
    </row>
    <row r="754" spans="1:10" s="389" customFormat="1" x14ac:dyDescent="0.3">
      <c r="A754" s="390"/>
      <c r="B754" s="390"/>
      <c r="C754" s="390"/>
      <c r="D754" s="390"/>
      <c r="E754" s="390"/>
      <c r="F754" s="390"/>
      <c r="G754" s="390"/>
      <c r="H754" s="390"/>
      <c r="I754" s="390"/>
      <c r="J754" s="390"/>
    </row>
    <row r="755" spans="1:10" s="389" customFormat="1" x14ac:dyDescent="0.3">
      <c r="A755" s="390"/>
      <c r="B755" s="390"/>
      <c r="C755" s="390"/>
      <c r="D755" s="390"/>
      <c r="E755" s="390"/>
      <c r="F755" s="390"/>
      <c r="G755" s="390"/>
      <c r="H755" s="390"/>
      <c r="I755" s="390"/>
      <c r="J755" s="390"/>
    </row>
    <row r="756" spans="1:10" s="389" customFormat="1" x14ac:dyDescent="0.3">
      <c r="A756" s="390"/>
      <c r="B756" s="390"/>
      <c r="C756" s="390"/>
      <c r="D756" s="390"/>
      <c r="E756" s="390"/>
      <c r="F756" s="390"/>
      <c r="G756" s="390"/>
      <c r="H756" s="390"/>
      <c r="I756" s="390"/>
      <c r="J756" s="390"/>
    </row>
    <row r="757" spans="1:10" s="389" customFormat="1" x14ac:dyDescent="0.3">
      <c r="A757" s="390"/>
      <c r="B757" s="390"/>
      <c r="C757" s="390"/>
      <c r="D757" s="390"/>
      <c r="E757" s="390"/>
      <c r="F757" s="390"/>
      <c r="G757" s="390"/>
      <c r="H757" s="390"/>
      <c r="I757" s="390"/>
      <c r="J757" s="390"/>
    </row>
    <row r="758" spans="1:10" s="389" customFormat="1" x14ac:dyDescent="0.3">
      <c r="A758" s="390"/>
      <c r="B758" s="390"/>
      <c r="C758" s="390"/>
      <c r="D758" s="390"/>
      <c r="E758" s="390"/>
      <c r="F758" s="390"/>
      <c r="G758" s="390"/>
      <c r="H758" s="390"/>
      <c r="I758" s="390"/>
      <c r="J758" s="390"/>
    </row>
    <row r="759" spans="1:10" s="389" customFormat="1" x14ac:dyDescent="0.3">
      <c r="A759" s="390"/>
      <c r="B759" s="390"/>
      <c r="C759" s="390"/>
      <c r="D759" s="390"/>
      <c r="E759" s="390"/>
      <c r="F759" s="390"/>
      <c r="G759" s="390"/>
      <c r="H759" s="390"/>
      <c r="I759" s="390"/>
      <c r="J759" s="390"/>
    </row>
    <row r="760" spans="1:10" s="389" customFormat="1" x14ac:dyDescent="0.3">
      <c r="A760" s="390"/>
      <c r="B760" s="390"/>
      <c r="C760" s="390"/>
      <c r="D760" s="390"/>
      <c r="E760" s="390"/>
      <c r="F760" s="390"/>
      <c r="G760" s="390"/>
      <c r="H760" s="390"/>
      <c r="I760" s="390"/>
      <c r="J760" s="390"/>
    </row>
    <row r="761" spans="1:10" s="389" customFormat="1" x14ac:dyDescent="0.3">
      <c r="A761" s="390"/>
      <c r="B761" s="390"/>
      <c r="C761" s="390"/>
      <c r="D761" s="390"/>
      <c r="E761" s="390"/>
      <c r="F761" s="390"/>
      <c r="G761" s="390"/>
      <c r="H761" s="390"/>
      <c r="I761" s="390"/>
      <c r="J761" s="390"/>
    </row>
    <row r="762" spans="1:10" s="389" customFormat="1" x14ac:dyDescent="0.3">
      <c r="A762" s="390"/>
      <c r="B762" s="390"/>
      <c r="C762" s="390"/>
      <c r="D762" s="390"/>
      <c r="E762" s="390"/>
      <c r="F762" s="390"/>
      <c r="G762" s="390"/>
      <c r="H762" s="390"/>
      <c r="I762" s="390"/>
      <c r="J762" s="390"/>
    </row>
    <row r="763" spans="1:10" s="389" customFormat="1" x14ac:dyDescent="0.3">
      <c r="A763" s="390"/>
      <c r="B763" s="390"/>
      <c r="C763" s="390"/>
      <c r="D763" s="390"/>
      <c r="E763" s="390"/>
      <c r="F763" s="390"/>
      <c r="G763" s="390"/>
      <c r="H763" s="390"/>
      <c r="I763" s="390"/>
      <c r="J763" s="390"/>
    </row>
    <row r="764" spans="1:10" s="389" customFormat="1" x14ac:dyDescent="0.3">
      <c r="A764" s="390"/>
      <c r="B764" s="390"/>
      <c r="C764" s="390"/>
      <c r="D764" s="390"/>
      <c r="E764" s="390"/>
      <c r="F764" s="390"/>
      <c r="G764" s="390"/>
      <c r="H764" s="390"/>
      <c r="I764" s="390"/>
      <c r="J764" s="390"/>
    </row>
    <row r="765" spans="1:10" s="389" customFormat="1" x14ac:dyDescent="0.3">
      <c r="A765" s="390"/>
      <c r="B765" s="390"/>
      <c r="C765" s="390"/>
      <c r="D765" s="390"/>
      <c r="E765" s="390"/>
      <c r="F765" s="390"/>
      <c r="G765" s="390"/>
      <c r="H765" s="390"/>
      <c r="I765" s="390"/>
      <c r="J765" s="390"/>
    </row>
    <row r="766" spans="1:10" s="389" customFormat="1" x14ac:dyDescent="0.3">
      <c r="A766" s="390"/>
      <c r="B766" s="390"/>
      <c r="C766" s="390"/>
      <c r="D766" s="390"/>
      <c r="E766" s="390"/>
      <c r="F766" s="390"/>
      <c r="G766" s="390"/>
      <c r="H766" s="390"/>
      <c r="I766" s="390"/>
      <c r="J766" s="390"/>
    </row>
    <row r="767" spans="1:10" s="389" customFormat="1" x14ac:dyDescent="0.3">
      <c r="A767" s="390"/>
      <c r="B767" s="390"/>
      <c r="C767" s="390"/>
      <c r="D767" s="390"/>
      <c r="E767" s="390"/>
      <c r="F767" s="390"/>
      <c r="G767" s="390"/>
      <c r="H767" s="390"/>
      <c r="I767" s="390"/>
      <c r="J767" s="390"/>
    </row>
    <row r="768" spans="1:10" s="389" customFormat="1" x14ac:dyDescent="0.3">
      <c r="A768" s="390"/>
      <c r="B768" s="390"/>
      <c r="C768" s="390"/>
      <c r="D768" s="390"/>
      <c r="E768" s="390"/>
      <c r="F768" s="390"/>
      <c r="G768" s="390"/>
      <c r="H768" s="390"/>
      <c r="I768" s="390"/>
      <c r="J768" s="390"/>
    </row>
    <row r="769" spans="1:10" s="389" customFormat="1" x14ac:dyDescent="0.3">
      <c r="A769" s="390"/>
      <c r="B769" s="390"/>
      <c r="C769" s="390"/>
      <c r="D769" s="390"/>
      <c r="E769" s="390"/>
      <c r="F769" s="390"/>
      <c r="G769" s="390"/>
      <c r="H769" s="390"/>
      <c r="I769" s="390"/>
      <c r="J769" s="390"/>
    </row>
    <row r="770" spans="1:10" s="389" customFormat="1" x14ac:dyDescent="0.3">
      <c r="A770" s="390"/>
      <c r="B770" s="390"/>
      <c r="C770" s="390"/>
      <c r="D770" s="390"/>
      <c r="E770" s="390"/>
      <c r="F770" s="390"/>
      <c r="G770" s="390"/>
      <c r="H770" s="390"/>
      <c r="I770" s="390"/>
      <c r="J770" s="390"/>
    </row>
    <row r="771" spans="1:10" s="389" customFormat="1" x14ac:dyDescent="0.3">
      <c r="A771" s="390"/>
      <c r="B771" s="390"/>
      <c r="C771" s="390"/>
      <c r="D771" s="390"/>
      <c r="E771" s="390"/>
      <c r="F771" s="390"/>
      <c r="G771" s="390"/>
      <c r="H771" s="390"/>
      <c r="I771" s="390"/>
      <c r="J771" s="390"/>
    </row>
    <row r="772" spans="1:10" s="389" customFormat="1" x14ac:dyDescent="0.3">
      <c r="A772" s="390"/>
      <c r="B772" s="390"/>
      <c r="C772" s="390"/>
      <c r="D772" s="390"/>
      <c r="E772" s="390"/>
      <c r="F772" s="390"/>
      <c r="G772" s="390"/>
      <c r="H772" s="390"/>
      <c r="I772" s="390"/>
      <c r="J772" s="390"/>
    </row>
    <row r="773" spans="1:10" s="389" customFormat="1" x14ac:dyDescent="0.3">
      <c r="A773" s="390"/>
      <c r="B773" s="390"/>
      <c r="C773" s="390"/>
      <c r="D773" s="390"/>
      <c r="E773" s="390"/>
      <c r="F773" s="390"/>
      <c r="G773" s="390"/>
      <c r="H773" s="390"/>
      <c r="I773" s="390"/>
      <c r="J773" s="390"/>
    </row>
    <row r="774" spans="1:10" s="389" customFormat="1" x14ac:dyDescent="0.3">
      <c r="A774" s="390"/>
      <c r="B774" s="390"/>
      <c r="C774" s="390"/>
      <c r="D774" s="390"/>
      <c r="E774" s="390"/>
      <c r="F774" s="390"/>
      <c r="G774" s="390"/>
      <c r="H774" s="390"/>
      <c r="I774" s="390"/>
      <c r="J774" s="390"/>
    </row>
    <row r="775" spans="1:10" s="389" customFormat="1" x14ac:dyDescent="0.3">
      <c r="A775" s="390"/>
      <c r="B775" s="390"/>
      <c r="C775" s="390"/>
      <c r="D775" s="390"/>
      <c r="E775" s="390"/>
      <c r="F775" s="390"/>
      <c r="G775" s="390"/>
      <c r="H775" s="390"/>
      <c r="I775" s="390"/>
      <c r="J775" s="390"/>
    </row>
    <row r="776" spans="1:10" s="389" customFormat="1" x14ac:dyDescent="0.3">
      <c r="A776" s="390"/>
      <c r="B776" s="390"/>
      <c r="C776" s="390"/>
      <c r="D776" s="390"/>
      <c r="E776" s="390"/>
      <c r="F776" s="390"/>
      <c r="G776" s="390"/>
      <c r="H776" s="390"/>
      <c r="I776" s="390"/>
      <c r="J776" s="390"/>
    </row>
    <row r="777" spans="1:10" s="389" customFormat="1" x14ac:dyDescent="0.3">
      <c r="A777" s="390"/>
      <c r="B777" s="390"/>
      <c r="C777" s="390"/>
      <c r="D777" s="390"/>
      <c r="E777" s="390"/>
      <c r="F777" s="390"/>
      <c r="G777" s="390"/>
      <c r="H777" s="390"/>
      <c r="I777" s="390"/>
      <c r="J777" s="390"/>
    </row>
    <row r="778" spans="1:10" s="389" customFormat="1" x14ac:dyDescent="0.3">
      <c r="A778" s="390"/>
      <c r="B778" s="390"/>
      <c r="C778" s="390"/>
      <c r="D778" s="390"/>
      <c r="E778" s="390"/>
      <c r="F778" s="390"/>
      <c r="G778" s="390"/>
      <c r="H778" s="390"/>
      <c r="I778" s="390"/>
      <c r="J778" s="390"/>
    </row>
    <row r="779" spans="1:10" s="389" customFormat="1" x14ac:dyDescent="0.3">
      <c r="A779" s="390"/>
      <c r="B779" s="390"/>
      <c r="C779" s="390"/>
      <c r="D779" s="390"/>
      <c r="E779" s="390"/>
      <c r="F779" s="390"/>
      <c r="G779" s="390"/>
      <c r="H779" s="390"/>
      <c r="I779" s="390"/>
      <c r="J779" s="390"/>
    </row>
    <row r="780" spans="1:10" s="389" customFormat="1" x14ac:dyDescent="0.3">
      <c r="A780" s="390"/>
      <c r="B780" s="390"/>
      <c r="C780" s="390"/>
      <c r="D780" s="390"/>
      <c r="E780" s="390"/>
      <c r="F780" s="390"/>
      <c r="G780" s="390"/>
      <c r="H780" s="390"/>
      <c r="I780" s="390"/>
      <c r="J780" s="390"/>
    </row>
    <row r="781" spans="1:10" s="389" customFormat="1" x14ac:dyDescent="0.3">
      <c r="A781" s="390"/>
      <c r="B781" s="390"/>
      <c r="C781" s="390"/>
      <c r="D781" s="390"/>
      <c r="E781" s="390"/>
      <c r="F781" s="390"/>
      <c r="G781" s="390"/>
      <c r="H781" s="390"/>
      <c r="I781" s="390"/>
      <c r="J781" s="390"/>
    </row>
    <row r="782" spans="1:10" s="389" customFormat="1" x14ac:dyDescent="0.3">
      <c r="A782" s="390"/>
      <c r="B782" s="390"/>
      <c r="C782" s="390"/>
      <c r="D782" s="390"/>
      <c r="E782" s="390"/>
      <c r="F782" s="390"/>
      <c r="G782" s="390"/>
      <c r="H782" s="390"/>
      <c r="I782" s="390"/>
      <c r="J782" s="390"/>
    </row>
    <row r="783" spans="1:10" s="389" customFormat="1" x14ac:dyDescent="0.3">
      <c r="A783" s="390"/>
      <c r="B783" s="390"/>
      <c r="C783" s="390"/>
      <c r="D783" s="390"/>
      <c r="E783" s="390"/>
      <c r="F783" s="390"/>
      <c r="G783" s="390"/>
      <c r="H783" s="390"/>
      <c r="I783" s="390"/>
      <c r="J783" s="390"/>
    </row>
    <row r="784" spans="1:10" s="389" customFormat="1" x14ac:dyDescent="0.3">
      <c r="A784" s="390"/>
      <c r="B784" s="390"/>
      <c r="C784" s="390"/>
      <c r="D784" s="390"/>
      <c r="E784" s="390"/>
      <c r="F784" s="390"/>
      <c r="G784" s="390"/>
      <c r="H784" s="390"/>
      <c r="I784" s="390"/>
      <c r="J784" s="390"/>
    </row>
    <row r="785" spans="1:10" s="389" customFormat="1" x14ac:dyDescent="0.3">
      <c r="A785" s="390"/>
      <c r="B785" s="390"/>
      <c r="C785" s="390"/>
      <c r="D785" s="390"/>
      <c r="E785" s="390"/>
      <c r="F785" s="390"/>
      <c r="G785" s="390"/>
      <c r="H785" s="390"/>
      <c r="I785" s="390"/>
      <c r="J785" s="390"/>
    </row>
    <row r="786" spans="1:10" s="389" customFormat="1" x14ac:dyDescent="0.3">
      <c r="A786" s="390"/>
      <c r="B786" s="390"/>
      <c r="C786" s="390"/>
      <c r="D786" s="390"/>
      <c r="E786" s="390"/>
      <c r="F786" s="390"/>
      <c r="G786" s="390"/>
      <c r="H786" s="390"/>
      <c r="I786" s="390"/>
      <c r="J786" s="390"/>
    </row>
    <row r="787" spans="1:10" s="389" customFormat="1" x14ac:dyDescent="0.3">
      <c r="A787" s="390"/>
      <c r="B787" s="390"/>
      <c r="C787" s="390"/>
      <c r="D787" s="390"/>
      <c r="E787" s="390"/>
      <c r="F787" s="390"/>
      <c r="G787" s="390"/>
      <c r="H787" s="390"/>
      <c r="I787" s="390"/>
      <c r="J787" s="390"/>
    </row>
    <row r="788" spans="1:10" s="389" customFormat="1" x14ac:dyDescent="0.3">
      <c r="A788" s="390"/>
      <c r="B788" s="390"/>
      <c r="C788" s="390"/>
      <c r="D788" s="390"/>
      <c r="E788" s="390"/>
      <c r="F788" s="390"/>
      <c r="G788" s="390"/>
      <c r="H788" s="390"/>
      <c r="I788" s="390"/>
      <c r="J788" s="390"/>
    </row>
    <row r="789" spans="1:10" s="389" customFormat="1" x14ac:dyDescent="0.3">
      <c r="A789" s="390"/>
      <c r="B789" s="390"/>
      <c r="C789" s="390"/>
      <c r="D789" s="390"/>
      <c r="E789" s="390"/>
      <c r="F789" s="390"/>
      <c r="G789" s="390"/>
      <c r="H789" s="390"/>
      <c r="I789" s="390"/>
      <c r="J789" s="390"/>
    </row>
    <row r="790" spans="1:10" s="389" customFormat="1" x14ac:dyDescent="0.3">
      <c r="A790" s="390"/>
      <c r="B790" s="390"/>
      <c r="C790" s="390"/>
      <c r="D790" s="390"/>
      <c r="E790" s="390"/>
      <c r="F790" s="390"/>
      <c r="G790" s="390"/>
      <c r="H790" s="390"/>
      <c r="I790" s="390"/>
      <c r="J790" s="390"/>
    </row>
    <row r="791" spans="1:10" s="389" customFormat="1" x14ac:dyDescent="0.3">
      <c r="A791" s="390"/>
      <c r="B791" s="390"/>
      <c r="C791" s="390"/>
      <c r="D791" s="390"/>
      <c r="E791" s="390"/>
      <c r="F791" s="390"/>
      <c r="G791" s="390"/>
      <c r="H791" s="390"/>
      <c r="I791" s="390"/>
      <c r="J791" s="390"/>
    </row>
    <row r="792" spans="1:10" s="389" customFormat="1" x14ac:dyDescent="0.3">
      <c r="A792" s="390"/>
      <c r="B792" s="390"/>
      <c r="C792" s="390"/>
      <c r="D792" s="390"/>
      <c r="E792" s="390"/>
      <c r="F792" s="390"/>
      <c r="G792" s="390"/>
      <c r="H792" s="390"/>
      <c r="I792" s="390"/>
      <c r="J792" s="390"/>
    </row>
    <row r="793" spans="1:10" s="389" customFormat="1" x14ac:dyDescent="0.3">
      <c r="A793" s="390"/>
      <c r="B793" s="390"/>
      <c r="C793" s="390"/>
      <c r="D793" s="390"/>
      <c r="E793" s="390"/>
      <c r="F793" s="390"/>
      <c r="G793" s="390"/>
      <c r="H793" s="390"/>
      <c r="I793" s="390"/>
      <c r="J793" s="390"/>
    </row>
    <row r="794" spans="1:10" s="389" customFormat="1" x14ac:dyDescent="0.3">
      <c r="A794" s="390"/>
      <c r="B794" s="390"/>
      <c r="C794" s="390"/>
      <c r="D794" s="390"/>
      <c r="E794" s="390"/>
      <c r="F794" s="390"/>
      <c r="G794" s="390"/>
      <c r="H794" s="390"/>
      <c r="I794" s="390"/>
      <c r="J794" s="390"/>
    </row>
    <row r="795" spans="1:10" s="389" customFormat="1" x14ac:dyDescent="0.3">
      <c r="A795" s="390"/>
      <c r="B795" s="390"/>
      <c r="C795" s="390"/>
      <c r="D795" s="390"/>
      <c r="E795" s="390"/>
      <c r="F795" s="390"/>
      <c r="G795" s="390"/>
      <c r="H795" s="390"/>
      <c r="I795" s="390"/>
      <c r="J795" s="390"/>
    </row>
    <row r="796" spans="1:10" s="389" customFormat="1" x14ac:dyDescent="0.3">
      <c r="A796" s="390"/>
      <c r="B796" s="390"/>
      <c r="C796" s="390"/>
      <c r="D796" s="390"/>
      <c r="E796" s="390"/>
      <c r="F796" s="390"/>
      <c r="G796" s="390"/>
      <c r="H796" s="390"/>
      <c r="I796" s="390"/>
      <c r="J796" s="390"/>
    </row>
    <row r="797" spans="1:10" s="389" customFormat="1" x14ac:dyDescent="0.3">
      <c r="A797" s="390"/>
      <c r="B797" s="390"/>
      <c r="C797" s="390"/>
      <c r="D797" s="390"/>
      <c r="E797" s="390"/>
      <c r="F797" s="390"/>
      <c r="G797" s="390"/>
      <c r="H797" s="390"/>
      <c r="I797" s="390"/>
      <c r="J797" s="390"/>
    </row>
    <row r="798" spans="1:10" s="389" customFormat="1" x14ac:dyDescent="0.3">
      <c r="A798" s="390"/>
      <c r="B798" s="390"/>
      <c r="C798" s="390"/>
      <c r="D798" s="390"/>
      <c r="E798" s="390"/>
      <c r="F798" s="390"/>
      <c r="G798" s="390"/>
      <c r="H798" s="390"/>
      <c r="I798" s="390"/>
      <c r="J798" s="390"/>
    </row>
    <row r="799" spans="1:10" s="389" customFormat="1" x14ac:dyDescent="0.3">
      <c r="A799" s="390"/>
      <c r="B799" s="390"/>
      <c r="C799" s="390"/>
      <c r="D799" s="390"/>
      <c r="E799" s="390"/>
      <c r="F799" s="390"/>
      <c r="G799" s="390"/>
      <c r="H799" s="390"/>
      <c r="I799" s="390"/>
      <c r="J799" s="390"/>
    </row>
    <row r="800" spans="1:10" s="389" customFormat="1" x14ac:dyDescent="0.3">
      <c r="A800" s="390"/>
      <c r="B800" s="390"/>
      <c r="C800" s="390"/>
      <c r="D800" s="390"/>
      <c r="E800" s="390"/>
      <c r="F800" s="390"/>
      <c r="G800" s="390"/>
      <c r="H800" s="390"/>
      <c r="I800" s="390"/>
      <c r="J800" s="390"/>
    </row>
    <row r="801" spans="1:10" s="389" customFormat="1" x14ac:dyDescent="0.3">
      <c r="A801" s="390"/>
      <c r="B801" s="390"/>
      <c r="C801" s="390"/>
      <c r="D801" s="390"/>
      <c r="E801" s="390"/>
      <c r="F801" s="390"/>
      <c r="G801" s="390"/>
      <c r="H801" s="390"/>
      <c r="I801" s="390"/>
      <c r="J801" s="390"/>
    </row>
    <row r="802" spans="1:10" s="389" customFormat="1" x14ac:dyDescent="0.3">
      <c r="A802" s="390"/>
      <c r="B802" s="390"/>
      <c r="C802" s="390"/>
      <c r="D802" s="390"/>
      <c r="E802" s="390"/>
      <c r="F802" s="390"/>
      <c r="G802" s="390"/>
      <c r="H802" s="390"/>
      <c r="I802" s="390"/>
      <c r="J802" s="390"/>
    </row>
    <row r="803" spans="1:10" s="389" customFormat="1" x14ac:dyDescent="0.3">
      <c r="A803" s="390"/>
      <c r="B803" s="390"/>
      <c r="C803" s="390"/>
      <c r="D803" s="390"/>
      <c r="E803" s="390"/>
      <c r="F803" s="390"/>
      <c r="G803" s="390"/>
      <c r="H803" s="390"/>
      <c r="I803" s="390"/>
      <c r="J803" s="390"/>
    </row>
    <row r="804" spans="1:10" s="389" customFormat="1" x14ac:dyDescent="0.3">
      <c r="A804" s="390"/>
      <c r="B804" s="390"/>
      <c r="C804" s="390"/>
      <c r="D804" s="390"/>
      <c r="E804" s="390"/>
      <c r="F804" s="390"/>
      <c r="G804" s="390"/>
      <c r="H804" s="390"/>
      <c r="I804" s="390"/>
      <c r="J804" s="390"/>
    </row>
    <row r="805" spans="1:10" s="389" customFormat="1" x14ac:dyDescent="0.3">
      <c r="A805" s="390"/>
      <c r="B805" s="390"/>
      <c r="C805" s="390"/>
      <c r="D805" s="390"/>
      <c r="E805" s="390"/>
      <c r="F805" s="390"/>
      <c r="G805" s="390"/>
      <c r="H805" s="390"/>
      <c r="I805" s="390"/>
      <c r="J805" s="390"/>
    </row>
    <row r="806" spans="1:10" s="389" customFormat="1" x14ac:dyDescent="0.3">
      <c r="A806" s="390"/>
      <c r="B806" s="390"/>
      <c r="C806" s="390"/>
      <c r="D806" s="390"/>
      <c r="E806" s="390"/>
      <c r="F806" s="390"/>
      <c r="G806" s="390"/>
      <c r="H806" s="390"/>
      <c r="I806" s="390"/>
      <c r="J806" s="390"/>
    </row>
    <row r="807" spans="1:10" s="389" customFormat="1" x14ac:dyDescent="0.3">
      <c r="A807" s="390"/>
      <c r="B807" s="390"/>
      <c r="C807" s="390"/>
      <c r="D807" s="390"/>
      <c r="E807" s="390"/>
      <c r="F807" s="390"/>
      <c r="G807" s="390"/>
      <c r="H807" s="390"/>
      <c r="I807" s="390"/>
      <c r="J807" s="390"/>
    </row>
  </sheetData>
  <mergeCells count="18">
    <mergeCell ref="J16:J17"/>
    <mergeCell ref="K16:K17"/>
    <mergeCell ref="F7:K7"/>
    <mergeCell ref="A16:A17"/>
    <mergeCell ref="B16:B17"/>
    <mergeCell ref="C16:C17"/>
    <mergeCell ref="D16:D17"/>
    <mergeCell ref="E16:E17"/>
    <mergeCell ref="F16:F17"/>
    <mergeCell ref="G16:G17"/>
    <mergeCell ref="H16:H17"/>
    <mergeCell ref="I16:I17"/>
    <mergeCell ref="F6:K6"/>
    <mergeCell ref="A1:K1"/>
    <mergeCell ref="A2:K2"/>
    <mergeCell ref="A3:K3"/>
    <mergeCell ref="A4:K4"/>
    <mergeCell ref="A5:K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233" customWidth="1"/>
    <col min="2" max="2" width="78.42578125" style="233" customWidth="1"/>
    <col min="3" max="3" width="32.28515625" style="230" customWidth="1"/>
    <col min="4" max="4" width="13" style="232" customWidth="1"/>
    <col min="5" max="5" width="15.42578125" style="230" customWidth="1"/>
    <col min="6" max="6" width="16.7109375" style="234" customWidth="1"/>
    <col min="7" max="256" width="9.140625" style="78"/>
    <col min="257" max="257" width="30.7109375" style="78" customWidth="1"/>
    <col min="258" max="258" width="30.140625" style="78" customWidth="1"/>
    <col min="259" max="259" width="52.85546875" style="78" customWidth="1"/>
    <col min="260" max="260" width="13" style="78" customWidth="1"/>
    <col min="261" max="261" width="15.42578125" style="78" customWidth="1"/>
    <col min="262" max="262" width="16.7109375" style="78" customWidth="1"/>
    <col min="263" max="512" width="9.140625" style="78"/>
    <col min="513" max="513" width="30.7109375" style="78" customWidth="1"/>
    <col min="514" max="514" width="30.140625" style="78" customWidth="1"/>
    <col min="515" max="515" width="52.85546875" style="78" customWidth="1"/>
    <col min="516" max="516" width="13" style="78" customWidth="1"/>
    <col min="517" max="517" width="15.42578125" style="78" customWidth="1"/>
    <col min="518" max="518" width="16.7109375" style="78" customWidth="1"/>
    <col min="519" max="768" width="9.140625" style="78"/>
    <col min="769" max="769" width="30.7109375" style="78" customWidth="1"/>
    <col min="770" max="770" width="30.140625" style="78" customWidth="1"/>
    <col min="771" max="771" width="52.85546875" style="78" customWidth="1"/>
    <col min="772" max="772" width="13" style="78" customWidth="1"/>
    <col min="773" max="773" width="15.42578125" style="78" customWidth="1"/>
    <col min="774" max="774" width="16.7109375" style="78" customWidth="1"/>
    <col min="775" max="1024" width="9.140625" style="78"/>
    <col min="1025" max="1025" width="30.7109375" style="78" customWidth="1"/>
    <col min="1026" max="1026" width="30.140625" style="78" customWidth="1"/>
    <col min="1027" max="1027" width="52.85546875" style="78" customWidth="1"/>
    <col min="1028" max="1028" width="13" style="78" customWidth="1"/>
    <col min="1029" max="1029" width="15.42578125" style="78" customWidth="1"/>
    <col min="1030" max="1030" width="16.7109375" style="78" customWidth="1"/>
    <col min="1031" max="1280" width="9.140625" style="78"/>
    <col min="1281" max="1281" width="30.7109375" style="78" customWidth="1"/>
    <col min="1282" max="1282" width="30.140625" style="78" customWidth="1"/>
    <col min="1283" max="1283" width="52.85546875" style="78" customWidth="1"/>
    <col min="1284" max="1284" width="13" style="78" customWidth="1"/>
    <col min="1285" max="1285" width="15.42578125" style="78" customWidth="1"/>
    <col min="1286" max="1286" width="16.7109375" style="78" customWidth="1"/>
    <col min="1287" max="1536" width="9.140625" style="78"/>
    <col min="1537" max="1537" width="30.7109375" style="78" customWidth="1"/>
    <col min="1538" max="1538" width="30.140625" style="78" customWidth="1"/>
    <col min="1539" max="1539" width="52.85546875" style="78" customWidth="1"/>
    <col min="1540" max="1540" width="13" style="78" customWidth="1"/>
    <col min="1541" max="1541" width="15.42578125" style="78" customWidth="1"/>
    <col min="1542" max="1542" width="16.7109375" style="78" customWidth="1"/>
    <col min="1543" max="1792" width="9.140625" style="78"/>
    <col min="1793" max="1793" width="30.7109375" style="78" customWidth="1"/>
    <col min="1794" max="1794" width="30.140625" style="78" customWidth="1"/>
    <col min="1795" max="1795" width="52.85546875" style="78" customWidth="1"/>
    <col min="1796" max="1796" width="13" style="78" customWidth="1"/>
    <col min="1797" max="1797" width="15.42578125" style="78" customWidth="1"/>
    <col min="1798" max="1798" width="16.7109375" style="78" customWidth="1"/>
    <col min="1799" max="2048" width="9.140625" style="78"/>
    <col min="2049" max="2049" width="30.7109375" style="78" customWidth="1"/>
    <col min="2050" max="2050" width="30.140625" style="78" customWidth="1"/>
    <col min="2051" max="2051" width="52.85546875" style="78" customWidth="1"/>
    <col min="2052" max="2052" width="13" style="78" customWidth="1"/>
    <col min="2053" max="2053" width="15.42578125" style="78" customWidth="1"/>
    <col min="2054" max="2054" width="16.7109375" style="78" customWidth="1"/>
    <col min="2055" max="2304" width="9.140625" style="78"/>
    <col min="2305" max="2305" width="30.7109375" style="78" customWidth="1"/>
    <col min="2306" max="2306" width="30.140625" style="78" customWidth="1"/>
    <col min="2307" max="2307" width="52.85546875" style="78" customWidth="1"/>
    <col min="2308" max="2308" width="13" style="78" customWidth="1"/>
    <col min="2309" max="2309" width="15.42578125" style="78" customWidth="1"/>
    <col min="2310" max="2310" width="16.7109375" style="78" customWidth="1"/>
    <col min="2311" max="2560" width="9.140625" style="78"/>
    <col min="2561" max="2561" width="30.7109375" style="78" customWidth="1"/>
    <col min="2562" max="2562" width="30.140625" style="78" customWidth="1"/>
    <col min="2563" max="2563" width="52.85546875" style="78" customWidth="1"/>
    <col min="2564" max="2564" width="13" style="78" customWidth="1"/>
    <col min="2565" max="2565" width="15.42578125" style="78" customWidth="1"/>
    <col min="2566" max="2566" width="16.7109375" style="78" customWidth="1"/>
    <col min="2567" max="2816" width="9.140625" style="78"/>
    <col min="2817" max="2817" width="30.7109375" style="78" customWidth="1"/>
    <col min="2818" max="2818" width="30.140625" style="78" customWidth="1"/>
    <col min="2819" max="2819" width="52.85546875" style="78" customWidth="1"/>
    <col min="2820" max="2820" width="13" style="78" customWidth="1"/>
    <col min="2821" max="2821" width="15.42578125" style="78" customWidth="1"/>
    <col min="2822" max="2822" width="16.7109375" style="78" customWidth="1"/>
    <col min="2823" max="3072" width="9.140625" style="78"/>
    <col min="3073" max="3073" width="30.7109375" style="78" customWidth="1"/>
    <col min="3074" max="3074" width="30.140625" style="78" customWidth="1"/>
    <col min="3075" max="3075" width="52.85546875" style="78" customWidth="1"/>
    <col min="3076" max="3076" width="13" style="78" customWidth="1"/>
    <col min="3077" max="3077" width="15.42578125" style="78" customWidth="1"/>
    <col min="3078" max="3078" width="16.7109375" style="78" customWidth="1"/>
    <col min="3079" max="3328" width="9.140625" style="78"/>
    <col min="3329" max="3329" width="30.7109375" style="78" customWidth="1"/>
    <col min="3330" max="3330" width="30.140625" style="78" customWidth="1"/>
    <col min="3331" max="3331" width="52.85546875" style="78" customWidth="1"/>
    <col min="3332" max="3332" width="13" style="78" customWidth="1"/>
    <col min="3333" max="3333" width="15.42578125" style="78" customWidth="1"/>
    <col min="3334" max="3334" width="16.7109375" style="78" customWidth="1"/>
    <col min="3335" max="3584" width="9.140625" style="78"/>
    <col min="3585" max="3585" width="30.7109375" style="78" customWidth="1"/>
    <col min="3586" max="3586" width="30.140625" style="78" customWidth="1"/>
    <col min="3587" max="3587" width="52.85546875" style="78" customWidth="1"/>
    <col min="3588" max="3588" width="13" style="78" customWidth="1"/>
    <col min="3589" max="3589" width="15.42578125" style="78" customWidth="1"/>
    <col min="3590" max="3590" width="16.7109375" style="78" customWidth="1"/>
    <col min="3591" max="3840" width="9.140625" style="78"/>
    <col min="3841" max="3841" width="30.7109375" style="78" customWidth="1"/>
    <col min="3842" max="3842" width="30.140625" style="78" customWidth="1"/>
    <col min="3843" max="3843" width="52.85546875" style="78" customWidth="1"/>
    <col min="3844" max="3844" width="13" style="78" customWidth="1"/>
    <col min="3845" max="3845" width="15.42578125" style="78" customWidth="1"/>
    <col min="3846" max="3846" width="16.7109375" style="78" customWidth="1"/>
    <col min="3847" max="4096" width="9.140625" style="78"/>
    <col min="4097" max="4097" width="30.7109375" style="78" customWidth="1"/>
    <col min="4098" max="4098" width="30.140625" style="78" customWidth="1"/>
    <col min="4099" max="4099" width="52.85546875" style="78" customWidth="1"/>
    <col min="4100" max="4100" width="13" style="78" customWidth="1"/>
    <col min="4101" max="4101" width="15.42578125" style="78" customWidth="1"/>
    <col min="4102" max="4102" width="16.7109375" style="78" customWidth="1"/>
    <col min="4103" max="4352" width="9.140625" style="78"/>
    <col min="4353" max="4353" width="30.7109375" style="78" customWidth="1"/>
    <col min="4354" max="4354" width="30.140625" style="78" customWidth="1"/>
    <col min="4355" max="4355" width="52.85546875" style="78" customWidth="1"/>
    <col min="4356" max="4356" width="13" style="78" customWidth="1"/>
    <col min="4357" max="4357" width="15.42578125" style="78" customWidth="1"/>
    <col min="4358" max="4358" width="16.7109375" style="78" customWidth="1"/>
    <col min="4359" max="4608" width="9.140625" style="78"/>
    <col min="4609" max="4609" width="30.7109375" style="78" customWidth="1"/>
    <col min="4610" max="4610" width="30.140625" style="78" customWidth="1"/>
    <col min="4611" max="4611" width="52.85546875" style="78" customWidth="1"/>
    <col min="4612" max="4612" width="13" style="78" customWidth="1"/>
    <col min="4613" max="4613" width="15.42578125" style="78" customWidth="1"/>
    <col min="4614" max="4614" width="16.7109375" style="78" customWidth="1"/>
    <col min="4615" max="4864" width="9.140625" style="78"/>
    <col min="4865" max="4865" width="30.7109375" style="78" customWidth="1"/>
    <col min="4866" max="4866" width="30.140625" style="78" customWidth="1"/>
    <col min="4867" max="4867" width="52.85546875" style="78" customWidth="1"/>
    <col min="4868" max="4868" width="13" style="78" customWidth="1"/>
    <col min="4869" max="4869" width="15.42578125" style="78" customWidth="1"/>
    <col min="4870" max="4870" width="16.7109375" style="78" customWidth="1"/>
    <col min="4871" max="5120" width="9.140625" style="78"/>
    <col min="5121" max="5121" width="30.7109375" style="78" customWidth="1"/>
    <col min="5122" max="5122" width="30.140625" style="78" customWidth="1"/>
    <col min="5123" max="5123" width="52.85546875" style="78" customWidth="1"/>
    <col min="5124" max="5124" width="13" style="78" customWidth="1"/>
    <col min="5125" max="5125" width="15.42578125" style="78" customWidth="1"/>
    <col min="5126" max="5126" width="16.7109375" style="78" customWidth="1"/>
    <col min="5127" max="5376" width="9.140625" style="78"/>
    <col min="5377" max="5377" width="30.7109375" style="78" customWidth="1"/>
    <col min="5378" max="5378" width="30.140625" style="78" customWidth="1"/>
    <col min="5379" max="5379" width="52.85546875" style="78" customWidth="1"/>
    <col min="5380" max="5380" width="13" style="78" customWidth="1"/>
    <col min="5381" max="5381" width="15.42578125" style="78" customWidth="1"/>
    <col min="5382" max="5382" width="16.7109375" style="78" customWidth="1"/>
    <col min="5383" max="5632" width="9.140625" style="78"/>
    <col min="5633" max="5633" width="30.7109375" style="78" customWidth="1"/>
    <col min="5634" max="5634" width="30.140625" style="78" customWidth="1"/>
    <col min="5635" max="5635" width="52.85546875" style="78" customWidth="1"/>
    <col min="5636" max="5636" width="13" style="78" customWidth="1"/>
    <col min="5637" max="5637" width="15.42578125" style="78" customWidth="1"/>
    <col min="5638" max="5638" width="16.7109375" style="78" customWidth="1"/>
    <col min="5639" max="5888" width="9.140625" style="78"/>
    <col min="5889" max="5889" width="30.7109375" style="78" customWidth="1"/>
    <col min="5890" max="5890" width="30.140625" style="78" customWidth="1"/>
    <col min="5891" max="5891" width="52.85546875" style="78" customWidth="1"/>
    <col min="5892" max="5892" width="13" style="78" customWidth="1"/>
    <col min="5893" max="5893" width="15.42578125" style="78" customWidth="1"/>
    <col min="5894" max="5894" width="16.7109375" style="78" customWidth="1"/>
    <col min="5895" max="6144" width="9.140625" style="78"/>
    <col min="6145" max="6145" width="30.7109375" style="78" customWidth="1"/>
    <col min="6146" max="6146" width="30.140625" style="78" customWidth="1"/>
    <col min="6147" max="6147" width="52.85546875" style="78" customWidth="1"/>
    <col min="6148" max="6148" width="13" style="78" customWidth="1"/>
    <col min="6149" max="6149" width="15.42578125" style="78" customWidth="1"/>
    <col min="6150" max="6150" width="16.7109375" style="78" customWidth="1"/>
    <col min="6151" max="6400" width="9.140625" style="78"/>
    <col min="6401" max="6401" width="30.7109375" style="78" customWidth="1"/>
    <col min="6402" max="6402" width="30.140625" style="78" customWidth="1"/>
    <col min="6403" max="6403" width="52.85546875" style="78" customWidth="1"/>
    <col min="6404" max="6404" width="13" style="78" customWidth="1"/>
    <col min="6405" max="6405" width="15.42578125" style="78" customWidth="1"/>
    <col min="6406" max="6406" width="16.7109375" style="78" customWidth="1"/>
    <col min="6407" max="6656" width="9.140625" style="78"/>
    <col min="6657" max="6657" width="30.7109375" style="78" customWidth="1"/>
    <col min="6658" max="6658" width="30.140625" style="78" customWidth="1"/>
    <col min="6659" max="6659" width="52.85546875" style="78" customWidth="1"/>
    <col min="6660" max="6660" width="13" style="78" customWidth="1"/>
    <col min="6661" max="6661" width="15.42578125" style="78" customWidth="1"/>
    <col min="6662" max="6662" width="16.7109375" style="78" customWidth="1"/>
    <col min="6663" max="6912" width="9.140625" style="78"/>
    <col min="6913" max="6913" width="30.7109375" style="78" customWidth="1"/>
    <col min="6914" max="6914" width="30.140625" style="78" customWidth="1"/>
    <col min="6915" max="6915" width="52.85546875" style="78" customWidth="1"/>
    <col min="6916" max="6916" width="13" style="78" customWidth="1"/>
    <col min="6917" max="6917" width="15.42578125" style="78" customWidth="1"/>
    <col min="6918" max="6918" width="16.7109375" style="78" customWidth="1"/>
    <col min="6919" max="7168" width="9.140625" style="78"/>
    <col min="7169" max="7169" width="30.7109375" style="78" customWidth="1"/>
    <col min="7170" max="7170" width="30.140625" style="78" customWidth="1"/>
    <col min="7171" max="7171" width="52.85546875" style="78" customWidth="1"/>
    <col min="7172" max="7172" width="13" style="78" customWidth="1"/>
    <col min="7173" max="7173" width="15.42578125" style="78" customWidth="1"/>
    <col min="7174" max="7174" width="16.7109375" style="78" customWidth="1"/>
    <col min="7175" max="7424" width="9.140625" style="78"/>
    <col min="7425" max="7425" width="30.7109375" style="78" customWidth="1"/>
    <col min="7426" max="7426" width="30.140625" style="78" customWidth="1"/>
    <col min="7427" max="7427" width="52.85546875" style="78" customWidth="1"/>
    <col min="7428" max="7428" width="13" style="78" customWidth="1"/>
    <col min="7429" max="7429" width="15.42578125" style="78" customWidth="1"/>
    <col min="7430" max="7430" width="16.7109375" style="78" customWidth="1"/>
    <col min="7431" max="7680" width="9.140625" style="78"/>
    <col min="7681" max="7681" width="30.7109375" style="78" customWidth="1"/>
    <col min="7682" max="7682" width="30.140625" style="78" customWidth="1"/>
    <col min="7683" max="7683" width="52.85546875" style="78" customWidth="1"/>
    <col min="7684" max="7684" width="13" style="78" customWidth="1"/>
    <col min="7685" max="7685" width="15.42578125" style="78" customWidth="1"/>
    <col min="7686" max="7686" width="16.7109375" style="78" customWidth="1"/>
    <col min="7687" max="7936" width="9.140625" style="78"/>
    <col min="7937" max="7937" width="30.7109375" style="78" customWidth="1"/>
    <col min="7938" max="7938" width="30.140625" style="78" customWidth="1"/>
    <col min="7939" max="7939" width="52.85546875" style="78" customWidth="1"/>
    <col min="7940" max="7940" width="13" style="78" customWidth="1"/>
    <col min="7941" max="7941" width="15.42578125" style="78" customWidth="1"/>
    <col min="7942" max="7942" width="16.7109375" style="78" customWidth="1"/>
    <col min="7943" max="8192" width="9.140625" style="78"/>
    <col min="8193" max="8193" width="30.7109375" style="78" customWidth="1"/>
    <col min="8194" max="8194" width="30.140625" style="78" customWidth="1"/>
    <col min="8195" max="8195" width="52.85546875" style="78" customWidth="1"/>
    <col min="8196" max="8196" width="13" style="78" customWidth="1"/>
    <col min="8197" max="8197" width="15.42578125" style="78" customWidth="1"/>
    <col min="8198" max="8198" width="16.7109375" style="78" customWidth="1"/>
    <col min="8199" max="8448" width="9.140625" style="78"/>
    <col min="8449" max="8449" width="30.7109375" style="78" customWidth="1"/>
    <col min="8450" max="8450" width="30.140625" style="78" customWidth="1"/>
    <col min="8451" max="8451" width="52.85546875" style="78" customWidth="1"/>
    <col min="8452" max="8452" width="13" style="78" customWidth="1"/>
    <col min="8453" max="8453" width="15.42578125" style="78" customWidth="1"/>
    <col min="8454" max="8454" width="16.7109375" style="78" customWidth="1"/>
    <col min="8455" max="8704" width="9.140625" style="78"/>
    <col min="8705" max="8705" width="30.7109375" style="78" customWidth="1"/>
    <col min="8706" max="8706" width="30.140625" style="78" customWidth="1"/>
    <col min="8707" max="8707" width="52.85546875" style="78" customWidth="1"/>
    <col min="8708" max="8708" width="13" style="78" customWidth="1"/>
    <col min="8709" max="8709" width="15.42578125" style="78" customWidth="1"/>
    <col min="8710" max="8710" width="16.7109375" style="78" customWidth="1"/>
    <col min="8711" max="8960" width="9.140625" style="78"/>
    <col min="8961" max="8961" width="30.7109375" style="78" customWidth="1"/>
    <col min="8962" max="8962" width="30.140625" style="78" customWidth="1"/>
    <col min="8963" max="8963" width="52.85546875" style="78" customWidth="1"/>
    <col min="8964" max="8964" width="13" style="78" customWidth="1"/>
    <col min="8965" max="8965" width="15.42578125" style="78" customWidth="1"/>
    <col min="8966" max="8966" width="16.7109375" style="78" customWidth="1"/>
    <col min="8967" max="9216" width="9.140625" style="78"/>
    <col min="9217" max="9217" width="30.7109375" style="78" customWidth="1"/>
    <col min="9218" max="9218" width="30.140625" style="78" customWidth="1"/>
    <col min="9219" max="9219" width="52.85546875" style="78" customWidth="1"/>
    <col min="9220" max="9220" width="13" style="78" customWidth="1"/>
    <col min="9221" max="9221" width="15.42578125" style="78" customWidth="1"/>
    <col min="9222" max="9222" width="16.7109375" style="78" customWidth="1"/>
    <col min="9223" max="9472" width="9.140625" style="78"/>
    <col min="9473" max="9473" width="30.7109375" style="78" customWidth="1"/>
    <col min="9474" max="9474" width="30.140625" style="78" customWidth="1"/>
    <col min="9475" max="9475" width="52.85546875" style="78" customWidth="1"/>
    <col min="9476" max="9476" width="13" style="78" customWidth="1"/>
    <col min="9477" max="9477" width="15.42578125" style="78" customWidth="1"/>
    <col min="9478" max="9478" width="16.7109375" style="78" customWidth="1"/>
    <col min="9479" max="9728" width="9.140625" style="78"/>
    <col min="9729" max="9729" width="30.7109375" style="78" customWidth="1"/>
    <col min="9730" max="9730" width="30.140625" style="78" customWidth="1"/>
    <col min="9731" max="9731" width="52.85546875" style="78" customWidth="1"/>
    <col min="9732" max="9732" width="13" style="78" customWidth="1"/>
    <col min="9733" max="9733" width="15.42578125" style="78" customWidth="1"/>
    <col min="9734" max="9734" width="16.7109375" style="78" customWidth="1"/>
    <col min="9735" max="9984" width="9.140625" style="78"/>
    <col min="9985" max="9985" width="30.7109375" style="78" customWidth="1"/>
    <col min="9986" max="9986" width="30.140625" style="78" customWidth="1"/>
    <col min="9987" max="9987" width="52.85546875" style="78" customWidth="1"/>
    <col min="9988" max="9988" width="13" style="78" customWidth="1"/>
    <col min="9989" max="9989" width="15.42578125" style="78" customWidth="1"/>
    <col min="9990" max="9990" width="16.7109375" style="78" customWidth="1"/>
    <col min="9991" max="10240" width="9.140625" style="78"/>
    <col min="10241" max="10241" width="30.7109375" style="78" customWidth="1"/>
    <col min="10242" max="10242" width="30.140625" style="78" customWidth="1"/>
    <col min="10243" max="10243" width="52.85546875" style="78" customWidth="1"/>
    <col min="10244" max="10244" width="13" style="78" customWidth="1"/>
    <col min="10245" max="10245" width="15.42578125" style="78" customWidth="1"/>
    <col min="10246" max="10246" width="16.7109375" style="78" customWidth="1"/>
    <col min="10247" max="10496" width="9.140625" style="78"/>
    <col min="10497" max="10497" width="30.7109375" style="78" customWidth="1"/>
    <col min="10498" max="10498" width="30.140625" style="78" customWidth="1"/>
    <col min="10499" max="10499" width="52.85546875" style="78" customWidth="1"/>
    <col min="10500" max="10500" width="13" style="78" customWidth="1"/>
    <col min="10501" max="10501" width="15.42578125" style="78" customWidth="1"/>
    <col min="10502" max="10502" width="16.7109375" style="78" customWidth="1"/>
    <col min="10503" max="10752" width="9.140625" style="78"/>
    <col min="10753" max="10753" width="30.7109375" style="78" customWidth="1"/>
    <col min="10754" max="10754" width="30.140625" style="78" customWidth="1"/>
    <col min="10755" max="10755" width="52.85546875" style="78" customWidth="1"/>
    <col min="10756" max="10756" width="13" style="78" customWidth="1"/>
    <col min="10757" max="10757" width="15.42578125" style="78" customWidth="1"/>
    <col min="10758" max="10758" width="16.7109375" style="78" customWidth="1"/>
    <col min="10759" max="11008" width="9.140625" style="78"/>
    <col min="11009" max="11009" width="30.7109375" style="78" customWidth="1"/>
    <col min="11010" max="11010" width="30.140625" style="78" customWidth="1"/>
    <col min="11011" max="11011" width="52.85546875" style="78" customWidth="1"/>
    <col min="11012" max="11012" width="13" style="78" customWidth="1"/>
    <col min="11013" max="11013" width="15.42578125" style="78" customWidth="1"/>
    <col min="11014" max="11014" width="16.7109375" style="78" customWidth="1"/>
    <col min="11015" max="11264" width="9.140625" style="78"/>
    <col min="11265" max="11265" width="30.7109375" style="78" customWidth="1"/>
    <col min="11266" max="11266" width="30.140625" style="78" customWidth="1"/>
    <col min="11267" max="11267" width="52.85546875" style="78" customWidth="1"/>
    <col min="11268" max="11268" width="13" style="78" customWidth="1"/>
    <col min="11269" max="11269" width="15.42578125" style="78" customWidth="1"/>
    <col min="11270" max="11270" width="16.7109375" style="78" customWidth="1"/>
    <col min="11271" max="11520" width="9.140625" style="78"/>
    <col min="11521" max="11521" width="30.7109375" style="78" customWidth="1"/>
    <col min="11522" max="11522" width="30.140625" style="78" customWidth="1"/>
    <col min="11523" max="11523" width="52.85546875" style="78" customWidth="1"/>
    <col min="11524" max="11524" width="13" style="78" customWidth="1"/>
    <col min="11525" max="11525" width="15.42578125" style="78" customWidth="1"/>
    <col min="11526" max="11526" width="16.7109375" style="78" customWidth="1"/>
    <col min="11527" max="11776" width="9.140625" style="78"/>
    <col min="11777" max="11777" width="30.7109375" style="78" customWidth="1"/>
    <col min="11778" max="11778" width="30.140625" style="78" customWidth="1"/>
    <col min="11779" max="11779" width="52.85546875" style="78" customWidth="1"/>
    <col min="11780" max="11780" width="13" style="78" customWidth="1"/>
    <col min="11781" max="11781" width="15.42578125" style="78" customWidth="1"/>
    <col min="11782" max="11782" width="16.7109375" style="78" customWidth="1"/>
    <col min="11783" max="12032" width="9.140625" style="78"/>
    <col min="12033" max="12033" width="30.7109375" style="78" customWidth="1"/>
    <col min="12034" max="12034" width="30.140625" style="78" customWidth="1"/>
    <col min="12035" max="12035" width="52.85546875" style="78" customWidth="1"/>
    <col min="12036" max="12036" width="13" style="78" customWidth="1"/>
    <col min="12037" max="12037" width="15.42578125" style="78" customWidth="1"/>
    <col min="12038" max="12038" width="16.7109375" style="78" customWidth="1"/>
    <col min="12039" max="12288" width="9.140625" style="78"/>
    <col min="12289" max="12289" width="30.7109375" style="78" customWidth="1"/>
    <col min="12290" max="12290" width="30.140625" style="78" customWidth="1"/>
    <col min="12291" max="12291" width="52.85546875" style="78" customWidth="1"/>
    <col min="12292" max="12292" width="13" style="78" customWidth="1"/>
    <col min="12293" max="12293" width="15.42578125" style="78" customWidth="1"/>
    <col min="12294" max="12294" width="16.7109375" style="78" customWidth="1"/>
    <col min="12295" max="12544" width="9.140625" style="78"/>
    <col min="12545" max="12545" width="30.7109375" style="78" customWidth="1"/>
    <col min="12546" max="12546" width="30.140625" style="78" customWidth="1"/>
    <col min="12547" max="12547" width="52.85546875" style="78" customWidth="1"/>
    <col min="12548" max="12548" width="13" style="78" customWidth="1"/>
    <col min="12549" max="12549" width="15.42578125" style="78" customWidth="1"/>
    <col min="12550" max="12550" width="16.7109375" style="78" customWidth="1"/>
    <col min="12551" max="12800" width="9.140625" style="78"/>
    <col min="12801" max="12801" width="30.7109375" style="78" customWidth="1"/>
    <col min="12802" max="12802" width="30.140625" style="78" customWidth="1"/>
    <col min="12803" max="12803" width="52.85546875" style="78" customWidth="1"/>
    <col min="12804" max="12804" width="13" style="78" customWidth="1"/>
    <col min="12805" max="12805" width="15.42578125" style="78" customWidth="1"/>
    <col min="12806" max="12806" width="16.7109375" style="78" customWidth="1"/>
    <col min="12807" max="13056" width="9.140625" style="78"/>
    <col min="13057" max="13057" width="30.7109375" style="78" customWidth="1"/>
    <col min="13058" max="13058" width="30.140625" style="78" customWidth="1"/>
    <col min="13059" max="13059" width="52.85546875" style="78" customWidth="1"/>
    <col min="13060" max="13060" width="13" style="78" customWidth="1"/>
    <col min="13061" max="13061" width="15.42578125" style="78" customWidth="1"/>
    <col min="13062" max="13062" width="16.7109375" style="78" customWidth="1"/>
    <col min="13063" max="13312" width="9.140625" style="78"/>
    <col min="13313" max="13313" width="30.7109375" style="78" customWidth="1"/>
    <col min="13314" max="13314" width="30.140625" style="78" customWidth="1"/>
    <col min="13315" max="13315" width="52.85546875" style="78" customWidth="1"/>
    <col min="13316" max="13316" width="13" style="78" customWidth="1"/>
    <col min="13317" max="13317" width="15.42578125" style="78" customWidth="1"/>
    <col min="13318" max="13318" width="16.7109375" style="78" customWidth="1"/>
    <col min="13319" max="13568" width="9.140625" style="78"/>
    <col min="13569" max="13569" width="30.7109375" style="78" customWidth="1"/>
    <col min="13570" max="13570" width="30.140625" style="78" customWidth="1"/>
    <col min="13571" max="13571" width="52.85546875" style="78" customWidth="1"/>
    <col min="13572" max="13572" width="13" style="78" customWidth="1"/>
    <col min="13573" max="13573" width="15.42578125" style="78" customWidth="1"/>
    <col min="13574" max="13574" width="16.7109375" style="78" customWidth="1"/>
    <col min="13575" max="13824" width="9.140625" style="78"/>
    <col min="13825" max="13825" width="30.7109375" style="78" customWidth="1"/>
    <col min="13826" max="13826" width="30.140625" style="78" customWidth="1"/>
    <col min="13827" max="13827" width="52.85546875" style="78" customWidth="1"/>
    <col min="13828" max="13828" width="13" style="78" customWidth="1"/>
    <col min="13829" max="13829" width="15.42578125" style="78" customWidth="1"/>
    <col min="13830" max="13830" width="16.7109375" style="78" customWidth="1"/>
    <col min="13831" max="14080" width="9.140625" style="78"/>
    <col min="14081" max="14081" width="30.7109375" style="78" customWidth="1"/>
    <col min="14082" max="14082" width="30.140625" style="78" customWidth="1"/>
    <col min="14083" max="14083" width="52.85546875" style="78" customWidth="1"/>
    <col min="14084" max="14084" width="13" style="78" customWidth="1"/>
    <col min="14085" max="14085" width="15.42578125" style="78" customWidth="1"/>
    <col min="14086" max="14086" width="16.7109375" style="78" customWidth="1"/>
    <col min="14087" max="14336" width="9.140625" style="78"/>
    <col min="14337" max="14337" width="30.7109375" style="78" customWidth="1"/>
    <col min="14338" max="14338" width="30.140625" style="78" customWidth="1"/>
    <col min="14339" max="14339" width="52.85546875" style="78" customWidth="1"/>
    <col min="14340" max="14340" width="13" style="78" customWidth="1"/>
    <col min="14341" max="14341" width="15.42578125" style="78" customWidth="1"/>
    <col min="14342" max="14342" width="16.7109375" style="78" customWidth="1"/>
    <col min="14343" max="14592" width="9.140625" style="78"/>
    <col min="14593" max="14593" width="30.7109375" style="78" customWidth="1"/>
    <col min="14594" max="14594" width="30.140625" style="78" customWidth="1"/>
    <col min="14595" max="14595" width="52.85546875" style="78" customWidth="1"/>
    <col min="14596" max="14596" width="13" style="78" customWidth="1"/>
    <col min="14597" max="14597" width="15.42578125" style="78" customWidth="1"/>
    <col min="14598" max="14598" width="16.7109375" style="78" customWidth="1"/>
    <col min="14599" max="14848" width="9.140625" style="78"/>
    <col min="14849" max="14849" width="30.7109375" style="78" customWidth="1"/>
    <col min="14850" max="14850" width="30.140625" style="78" customWidth="1"/>
    <col min="14851" max="14851" width="52.85546875" style="78" customWidth="1"/>
    <col min="14852" max="14852" width="13" style="78" customWidth="1"/>
    <col min="14853" max="14853" width="15.42578125" style="78" customWidth="1"/>
    <col min="14854" max="14854" width="16.7109375" style="78" customWidth="1"/>
    <col min="14855" max="15104" width="9.140625" style="78"/>
    <col min="15105" max="15105" width="30.7109375" style="78" customWidth="1"/>
    <col min="15106" max="15106" width="30.140625" style="78" customWidth="1"/>
    <col min="15107" max="15107" width="52.85546875" style="78" customWidth="1"/>
    <col min="15108" max="15108" width="13" style="78" customWidth="1"/>
    <col min="15109" max="15109" width="15.42578125" style="78" customWidth="1"/>
    <col min="15110" max="15110" width="16.7109375" style="78" customWidth="1"/>
    <col min="15111" max="15360" width="9.140625" style="78"/>
    <col min="15361" max="15361" width="30.7109375" style="78" customWidth="1"/>
    <col min="15362" max="15362" width="30.140625" style="78" customWidth="1"/>
    <col min="15363" max="15363" width="52.85546875" style="78" customWidth="1"/>
    <col min="15364" max="15364" width="13" style="78" customWidth="1"/>
    <col min="15365" max="15365" width="15.42578125" style="78" customWidth="1"/>
    <col min="15366" max="15366" width="16.7109375" style="78" customWidth="1"/>
    <col min="15367" max="15616" width="9.140625" style="78"/>
    <col min="15617" max="15617" width="30.7109375" style="78" customWidth="1"/>
    <col min="15618" max="15618" width="30.140625" style="78" customWidth="1"/>
    <col min="15619" max="15619" width="52.85546875" style="78" customWidth="1"/>
    <col min="15620" max="15620" width="13" style="78" customWidth="1"/>
    <col min="15621" max="15621" width="15.42578125" style="78" customWidth="1"/>
    <col min="15622" max="15622" width="16.7109375" style="78" customWidth="1"/>
    <col min="15623" max="15872" width="9.140625" style="78"/>
    <col min="15873" max="15873" width="30.7109375" style="78" customWidth="1"/>
    <col min="15874" max="15874" width="30.140625" style="78" customWidth="1"/>
    <col min="15875" max="15875" width="52.85546875" style="78" customWidth="1"/>
    <col min="15876" max="15876" width="13" style="78" customWidth="1"/>
    <col min="15877" max="15877" width="15.42578125" style="78" customWidth="1"/>
    <col min="15878" max="15878" width="16.7109375" style="78" customWidth="1"/>
    <col min="15879" max="16128" width="9.140625" style="78"/>
    <col min="16129" max="16129" width="30.7109375" style="78" customWidth="1"/>
    <col min="16130" max="16130" width="30.140625" style="78" customWidth="1"/>
    <col min="16131" max="16131" width="52.85546875" style="78" customWidth="1"/>
    <col min="16132" max="16132" width="13" style="78" customWidth="1"/>
    <col min="16133" max="16133" width="15.42578125" style="78" customWidth="1"/>
    <col min="16134" max="16134" width="16.7109375" style="78" customWidth="1"/>
    <col min="16135" max="16384" width="9.140625" style="78"/>
  </cols>
  <sheetData>
    <row r="1" spans="1:6" s="72" customFormat="1" ht="36" x14ac:dyDescent="0.2">
      <c r="A1" s="68" t="s">
        <v>476</v>
      </c>
      <c r="B1" s="68" t="s">
        <v>477</v>
      </c>
      <c r="C1" s="69" t="s">
        <v>478</v>
      </c>
      <c r="D1" s="69" t="s">
        <v>1</v>
      </c>
      <c r="E1" s="70" t="s">
        <v>2</v>
      </c>
      <c r="F1" s="71" t="s">
        <v>479</v>
      </c>
    </row>
    <row r="2" spans="1:6" ht="20.100000000000001" customHeight="1" x14ac:dyDescent="0.2">
      <c r="A2" s="73" t="s">
        <v>188</v>
      </c>
      <c r="B2" s="73" t="s">
        <v>480</v>
      </c>
      <c r="C2" s="74" t="s">
        <v>481</v>
      </c>
      <c r="D2" s="75" t="s">
        <v>482</v>
      </c>
      <c r="E2" s="76">
        <v>944</v>
      </c>
      <c r="F2" s="77" t="s">
        <v>483</v>
      </c>
    </row>
    <row r="3" spans="1:6" ht="24" x14ac:dyDescent="0.2">
      <c r="A3" s="73" t="s">
        <v>188</v>
      </c>
      <c r="B3" s="73" t="s">
        <v>480</v>
      </c>
      <c r="C3" s="74" t="s">
        <v>484</v>
      </c>
      <c r="D3" s="75" t="s">
        <v>482</v>
      </c>
      <c r="E3" s="76">
        <v>590</v>
      </c>
      <c r="F3" s="77" t="s">
        <v>483</v>
      </c>
    </row>
    <row r="4" spans="1:6" ht="36" x14ac:dyDescent="0.2">
      <c r="A4" s="79" t="s">
        <v>179</v>
      </c>
      <c r="B4" s="79" t="s">
        <v>485</v>
      </c>
      <c r="C4" s="79" t="s">
        <v>486</v>
      </c>
      <c r="D4" s="80" t="s">
        <v>482</v>
      </c>
      <c r="E4" s="81">
        <v>5000.5</v>
      </c>
      <c r="F4" s="82" t="s">
        <v>487</v>
      </c>
    </row>
    <row r="5" spans="1:6" ht="36" x14ac:dyDescent="0.2">
      <c r="A5" s="79" t="s">
        <v>179</v>
      </c>
      <c r="B5" s="79" t="s">
        <v>485</v>
      </c>
      <c r="C5" s="79" t="s">
        <v>488</v>
      </c>
      <c r="D5" s="80" t="s">
        <v>482</v>
      </c>
      <c r="E5" s="81">
        <v>10133.5</v>
      </c>
      <c r="F5" s="82" t="s">
        <v>487</v>
      </c>
    </row>
    <row r="6" spans="1:6" ht="36" x14ac:dyDescent="0.2">
      <c r="A6" s="79" t="s">
        <v>179</v>
      </c>
      <c r="B6" s="79" t="s">
        <v>485</v>
      </c>
      <c r="C6" s="79" t="s">
        <v>489</v>
      </c>
      <c r="D6" s="80" t="s">
        <v>482</v>
      </c>
      <c r="E6" s="81">
        <v>25488</v>
      </c>
      <c r="F6" s="82" t="s">
        <v>487</v>
      </c>
    </row>
    <row r="7" spans="1:6" ht="36" x14ac:dyDescent="0.2">
      <c r="A7" s="79" t="s">
        <v>179</v>
      </c>
      <c r="B7" s="79" t="s">
        <v>485</v>
      </c>
      <c r="C7" s="79" t="s">
        <v>490</v>
      </c>
      <c r="D7" s="80" t="s">
        <v>482</v>
      </c>
      <c r="E7" s="81">
        <v>61419</v>
      </c>
      <c r="F7" s="82" t="s">
        <v>487</v>
      </c>
    </row>
    <row r="8" spans="1:6" ht="21.95" customHeight="1" x14ac:dyDescent="0.2">
      <c r="A8" s="79" t="s">
        <v>179</v>
      </c>
      <c r="B8" s="79" t="s">
        <v>485</v>
      </c>
      <c r="C8" s="79" t="s">
        <v>491</v>
      </c>
      <c r="D8" s="80" t="s">
        <v>482</v>
      </c>
      <c r="E8" s="81">
        <v>33435.300000000003</v>
      </c>
      <c r="F8" s="82" t="s">
        <v>487</v>
      </c>
    </row>
    <row r="9" spans="1:6" ht="17.100000000000001" customHeight="1" x14ac:dyDescent="0.2">
      <c r="A9" s="79" t="s">
        <v>179</v>
      </c>
      <c r="B9" s="79" t="s">
        <v>485</v>
      </c>
      <c r="C9" s="79" t="s">
        <v>492</v>
      </c>
      <c r="D9" s="80" t="s">
        <v>482</v>
      </c>
      <c r="E9" s="81">
        <v>9410.5</v>
      </c>
      <c r="F9" s="82" t="s">
        <v>487</v>
      </c>
    </row>
    <row r="10" spans="1:6" ht="18.95" customHeight="1" x14ac:dyDescent="0.2">
      <c r="A10" s="79" t="s">
        <v>179</v>
      </c>
      <c r="B10" s="79" t="s">
        <v>485</v>
      </c>
      <c r="C10" s="79" t="s">
        <v>493</v>
      </c>
      <c r="D10" s="80" t="s">
        <v>482</v>
      </c>
      <c r="E10" s="81">
        <v>5929.5</v>
      </c>
      <c r="F10" s="82" t="s">
        <v>487</v>
      </c>
    </row>
    <row r="11" spans="1:6" ht="17.100000000000001" customHeight="1" x14ac:dyDescent="0.2">
      <c r="A11" s="79" t="s">
        <v>179</v>
      </c>
      <c r="B11" s="79" t="s">
        <v>485</v>
      </c>
      <c r="C11" s="79" t="s">
        <v>494</v>
      </c>
      <c r="D11" s="80" t="s">
        <v>482</v>
      </c>
      <c r="E11" s="81">
        <v>65844</v>
      </c>
      <c r="F11" s="82" t="s">
        <v>487</v>
      </c>
    </row>
    <row r="12" spans="1:6" ht="18" customHeight="1" x14ac:dyDescent="0.2">
      <c r="A12" s="79" t="s">
        <v>179</v>
      </c>
      <c r="B12" s="79" t="s">
        <v>485</v>
      </c>
      <c r="C12" s="79" t="s">
        <v>495</v>
      </c>
      <c r="D12" s="80" t="s">
        <v>482</v>
      </c>
      <c r="E12" s="81">
        <v>29393.8</v>
      </c>
      <c r="F12" s="82" t="s">
        <v>487</v>
      </c>
    </row>
    <row r="13" spans="1:6" ht="18" customHeight="1" x14ac:dyDescent="0.2">
      <c r="A13" s="79" t="s">
        <v>179</v>
      </c>
      <c r="B13" s="79" t="s">
        <v>485</v>
      </c>
      <c r="C13" s="79" t="s">
        <v>496</v>
      </c>
      <c r="D13" s="80" t="s">
        <v>482</v>
      </c>
      <c r="E13" s="81">
        <v>27193.1</v>
      </c>
      <c r="F13" s="82" t="s">
        <v>487</v>
      </c>
    </row>
    <row r="14" spans="1:6" ht="48" x14ac:dyDescent="0.2">
      <c r="A14" s="79" t="s">
        <v>179</v>
      </c>
      <c r="B14" s="79" t="s">
        <v>485</v>
      </c>
      <c r="C14" s="79" t="s">
        <v>497</v>
      </c>
      <c r="D14" s="80" t="s">
        <v>482</v>
      </c>
      <c r="E14" s="81">
        <v>50380.1</v>
      </c>
      <c r="F14" s="82" t="s">
        <v>487</v>
      </c>
    </row>
    <row r="15" spans="1:6" ht="48" x14ac:dyDescent="0.2">
      <c r="A15" s="79" t="s">
        <v>179</v>
      </c>
      <c r="B15" s="79" t="s">
        <v>485</v>
      </c>
      <c r="C15" s="79" t="s">
        <v>498</v>
      </c>
      <c r="D15" s="80" t="s">
        <v>482</v>
      </c>
      <c r="E15" s="81">
        <v>29323</v>
      </c>
      <c r="F15" s="82" t="s">
        <v>487</v>
      </c>
    </row>
    <row r="16" spans="1:6" ht="48" x14ac:dyDescent="0.2">
      <c r="A16" s="79" t="s">
        <v>179</v>
      </c>
      <c r="B16" s="79" t="s">
        <v>485</v>
      </c>
      <c r="C16" s="79" t="s">
        <v>499</v>
      </c>
      <c r="D16" s="80" t="s">
        <v>482</v>
      </c>
      <c r="E16" s="81">
        <v>32833.5</v>
      </c>
      <c r="F16" s="82" t="s">
        <v>487</v>
      </c>
    </row>
    <row r="17" spans="1:6" ht="48" x14ac:dyDescent="0.2">
      <c r="A17" s="79" t="s">
        <v>179</v>
      </c>
      <c r="B17" s="79" t="s">
        <v>485</v>
      </c>
      <c r="C17" s="79" t="s">
        <v>500</v>
      </c>
      <c r="D17" s="80" t="s">
        <v>482</v>
      </c>
      <c r="E17" s="81">
        <v>12537.5</v>
      </c>
      <c r="F17" s="82" t="s">
        <v>487</v>
      </c>
    </row>
    <row r="18" spans="1:6" ht="48" x14ac:dyDescent="0.2">
      <c r="A18" s="79" t="s">
        <v>179</v>
      </c>
      <c r="B18" s="79" t="s">
        <v>485</v>
      </c>
      <c r="C18" s="79" t="s">
        <v>501</v>
      </c>
      <c r="D18" s="80" t="s">
        <v>482</v>
      </c>
      <c r="E18" s="81">
        <v>12626</v>
      </c>
      <c r="F18" s="82" t="s">
        <v>487</v>
      </c>
    </row>
    <row r="19" spans="1:6" ht="48" x14ac:dyDescent="0.2">
      <c r="A19" s="79" t="s">
        <v>179</v>
      </c>
      <c r="B19" s="79" t="s">
        <v>485</v>
      </c>
      <c r="C19" s="79" t="s">
        <v>502</v>
      </c>
      <c r="D19" s="80" t="s">
        <v>482</v>
      </c>
      <c r="E19" s="81">
        <v>95892.7</v>
      </c>
      <c r="F19" s="82" t="s">
        <v>487</v>
      </c>
    </row>
    <row r="20" spans="1:6" ht="22.5" customHeight="1" x14ac:dyDescent="0.2">
      <c r="A20" s="79" t="s">
        <v>179</v>
      </c>
      <c r="B20" s="79" t="s">
        <v>485</v>
      </c>
      <c r="C20" s="79" t="s">
        <v>503</v>
      </c>
      <c r="D20" s="80" t="s">
        <v>482</v>
      </c>
      <c r="E20" s="81">
        <v>19706</v>
      </c>
      <c r="F20" s="82" t="s">
        <v>487</v>
      </c>
    </row>
    <row r="21" spans="1:6" ht="22.5" customHeight="1" x14ac:dyDescent="0.2">
      <c r="A21" s="79" t="s">
        <v>179</v>
      </c>
      <c r="B21" s="79" t="s">
        <v>485</v>
      </c>
      <c r="C21" s="79" t="s">
        <v>504</v>
      </c>
      <c r="D21" s="80" t="s">
        <v>482</v>
      </c>
      <c r="E21" s="81">
        <v>30975</v>
      </c>
      <c r="F21" s="82" t="s">
        <v>487</v>
      </c>
    </row>
    <row r="22" spans="1:6" ht="24" x14ac:dyDescent="0.2">
      <c r="A22" s="79" t="s">
        <v>179</v>
      </c>
      <c r="B22" s="79" t="s">
        <v>485</v>
      </c>
      <c r="C22" s="79" t="s">
        <v>505</v>
      </c>
      <c r="D22" s="80" t="s">
        <v>482</v>
      </c>
      <c r="E22" s="81">
        <v>15251.5</v>
      </c>
      <c r="F22" s="82" t="s">
        <v>487</v>
      </c>
    </row>
    <row r="23" spans="1:6" ht="24" x14ac:dyDescent="0.2">
      <c r="A23" s="79" t="s">
        <v>179</v>
      </c>
      <c r="B23" s="79" t="s">
        <v>485</v>
      </c>
      <c r="C23" s="79" t="s">
        <v>506</v>
      </c>
      <c r="D23" s="80" t="s">
        <v>482</v>
      </c>
      <c r="E23" s="81">
        <v>24225.4</v>
      </c>
      <c r="F23" s="82" t="s">
        <v>487</v>
      </c>
    </row>
    <row r="24" spans="1:6" ht="22.5" customHeight="1" x14ac:dyDescent="0.2">
      <c r="A24" s="83" t="s">
        <v>203</v>
      </c>
      <c r="B24" s="83" t="s">
        <v>507</v>
      </c>
      <c r="C24" s="84" t="s">
        <v>508</v>
      </c>
      <c r="D24" s="85" t="s">
        <v>509</v>
      </c>
      <c r="E24" s="86">
        <v>1003</v>
      </c>
      <c r="F24" s="87" t="s">
        <v>510</v>
      </c>
    </row>
    <row r="25" spans="1:6" x14ac:dyDescent="0.2">
      <c r="A25" s="83" t="s">
        <v>203</v>
      </c>
      <c r="B25" s="83" t="s">
        <v>507</v>
      </c>
      <c r="C25" s="84" t="s">
        <v>511</v>
      </c>
      <c r="D25" s="85" t="s">
        <v>509</v>
      </c>
      <c r="E25" s="86">
        <v>1003</v>
      </c>
      <c r="F25" s="87" t="s">
        <v>510</v>
      </c>
    </row>
    <row r="26" spans="1:6" ht="24" customHeight="1" x14ac:dyDescent="0.2">
      <c r="A26" s="83" t="s">
        <v>203</v>
      </c>
      <c r="B26" s="83" t="s">
        <v>507</v>
      </c>
      <c r="C26" s="84" t="s">
        <v>512</v>
      </c>
      <c r="D26" s="85" t="s">
        <v>509</v>
      </c>
      <c r="E26" s="86">
        <v>3009</v>
      </c>
      <c r="F26" s="87" t="s">
        <v>510</v>
      </c>
    </row>
    <row r="27" spans="1:6" x14ac:dyDescent="0.2">
      <c r="A27" s="83" t="s">
        <v>203</v>
      </c>
      <c r="B27" s="83" t="s">
        <v>507</v>
      </c>
      <c r="C27" s="84" t="s">
        <v>513</v>
      </c>
      <c r="D27" s="85" t="s">
        <v>509</v>
      </c>
      <c r="E27" s="86">
        <v>1882.1</v>
      </c>
      <c r="F27" s="87" t="s">
        <v>510</v>
      </c>
    </row>
    <row r="28" spans="1:6" x14ac:dyDescent="0.2">
      <c r="A28" s="83" t="s">
        <v>203</v>
      </c>
      <c r="B28" s="83" t="s">
        <v>507</v>
      </c>
      <c r="C28" s="84" t="s">
        <v>514</v>
      </c>
      <c r="D28" s="85" t="s">
        <v>482</v>
      </c>
      <c r="E28" s="86">
        <v>83.78</v>
      </c>
      <c r="F28" s="87" t="s">
        <v>510</v>
      </c>
    </row>
    <row r="29" spans="1:6" x14ac:dyDescent="0.2">
      <c r="A29" s="83" t="s">
        <v>203</v>
      </c>
      <c r="B29" s="83" t="s">
        <v>507</v>
      </c>
      <c r="C29" s="84" t="s">
        <v>515</v>
      </c>
      <c r="D29" s="85" t="s">
        <v>482</v>
      </c>
      <c r="E29" s="86">
        <v>192.34</v>
      </c>
      <c r="F29" s="87" t="s">
        <v>510</v>
      </c>
    </row>
    <row r="30" spans="1:6" x14ac:dyDescent="0.2">
      <c r="A30" s="83" t="s">
        <v>203</v>
      </c>
      <c r="B30" s="83" t="s">
        <v>507</v>
      </c>
      <c r="C30" s="84" t="s">
        <v>516</v>
      </c>
      <c r="D30" s="85" t="s">
        <v>482</v>
      </c>
      <c r="E30" s="86">
        <v>421.26</v>
      </c>
      <c r="F30" s="87" t="s">
        <v>510</v>
      </c>
    </row>
    <row r="31" spans="1:6" x14ac:dyDescent="0.2">
      <c r="A31" s="88" t="s">
        <v>517</v>
      </c>
      <c r="B31" s="88" t="s">
        <v>518</v>
      </c>
      <c r="C31" s="89" t="s">
        <v>519</v>
      </c>
      <c r="D31" s="90" t="s">
        <v>482</v>
      </c>
      <c r="E31" s="91">
        <v>6500</v>
      </c>
      <c r="F31" s="92" t="s">
        <v>520</v>
      </c>
    </row>
    <row r="32" spans="1:6" x14ac:dyDescent="0.2">
      <c r="A32" s="88" t="s">
        <v>517</v>
      </c>
      <c r="B32" s="88" t="s">
        <v>518</v>
      </c>
      <c r="C32" s="89" t="s">
        <v>521</v>
      </c>
      <c r="D32" s="90" t="s">
        <v>482</v>
      </c>
      <c r="E32" s="91">
        <v>7265.26</v>
      </c>
      <c r="F32" s="92" t="s">
        <v>520</v>
      </c>
    </row>
    <row r="33" spans="1:6" x14ac:dyDescent="0.2">
      <c r="A33" s="88" t="s">
        <v>517</v>
      </c>
      <c r="B33" s="88" t="s">
        <v>518</v>
      </c>
      <c r="C33" s="89" t="s">
        <v>522</v>
      </c>
      <c r="D33" s="90" t="s">
        <v>482</v>
      </c>
      <c r="E33" s="91">
        <v>4675.2539999999999</v>
      </c>
      <c r="F33" s="92" t="s">
        <v>520</v>
      </c>
    </row>
    <row r="34" spans="1:6" x14ac:dyDescent="0.2">
      <c r="A34" s="88" t="s">
        <v>517</v>
      </c>
      <c r="B34" s="88" t="s">
        <v>518</v>
      </c>
      <c r="C34" s="89" t="s">
        <v>523</v>
      </c>
      <c r="D34" s="90" t="s">
        <v>482</v>
      </c>
      <c r="E34" s="91">
        <v>16785.5</v>
      </c>
      <c r="F34" s="92" t="s">
        <v>520</v>
      </c>
    </row>
    <row r="35" spans="1:6" x14ac:dyDescent="0.2">
      <c r="A35" s="88" t="s">
        <v>517</v>
      </c>
      <c r="B35" s="88" t="s">
        <v>518</v>
      </c>
      <c r="C35" s="89" t="s">
        <v>524</v>
      </c>
      <c r="D35" s="90" t="s">
        <v>482</v>
      </c>
      <c r="E35" s="91">
        <v>15163</v>
      </c>
      <c r="F35" s="92" t="s">
        <v>520</v>
      </c>
    </row>
    <row r="36" spans="1:6" x14ac:dyDescent="0.2">
      <c r="A36" s="93" t="s">
        <v>272</v>
      </c>
      <c r="B36" s="93" t="s">
        <v>525</v>
      </c>
      <c r="C36" s="94" t="s">
        <v>526</v>
      </c>
      <c r="D36" s="95" t="s">
        <v>482</v>
      </c>
      <c r="E36" s="96">
        <v>2330.5</v>
      </c>
      <c r="F36" s="97" t="s">
        <v>527</v>
      </c>
    </row>
    <row r="37" spans="1:6" x14ac:dyDescent="0.2">
      <c r="A37" s="93" t="s">
        <v>272</v>
      </c>
      <c r="B37" s="93" t="s">
        <v>525</v>
      </c>
      <c r="C37" s="94" t="s">
        <v>528</v>
      </c>
      <c r="D37" s="95"/>
      <c r="E37" s="96">
        <v>1150</v>
      </c>
      <c r="F37" s="97" t="s">
        <v>527</v>
      </c>
    </row>
    <row r="38" spans="1:6" ht="24" x14ac:dyDescent="0.2">
      <c r="A38" s="93" t="s">
        <v>272</v>
      </c>
      <c r="B38" s="93" t="s">
        <v>525</v>
      </c>
      <c r="C38" s="94" t="s">
        <v>529</v>
      </c>
      <c r="D38" s="95" t="s">
        <v>482</v>
      </c>
      <c r="E38" s="96">
        <v>2330.5</v>
      </c>
      <c r="F38" s="97" t="s">
        <v>527</v>
      </c>
    </row>
    <row r="39" spans="1:6" ht="36" x14ac:dyDescent="0.2">
      <c r="A39" s="93" t="s">
        <v>272</v>
      </c>
      <c r="B39" s="93" t="s">
        <v>525</v>
      </c>
      <c r="C39" s="94" t="s">
        <v>530</v>
      </c>
      <c r="D39" s="95" t="s">
        <v>482</v>
      </c>
      <c r="E39" s="96">
        <v>3009</v>
      </c>
      <c r="F39" s="97" t="s">
        <v>527</v>
      </c>
    </row>
    <row r="40" spans="1:6" ht="36" x14ac:dyDescent="0.2">
      <c r="A40" s="93" t="s">
        <v>272</v>
      </c>
      <c r="B40" s="93" t="s">
        <v>525</v>
      </c>
      <c r="C40" s="94" t="s">
        <v>531</v>
      </c>
      <c r="D40" s="95" t="s">
        <v>482</v>
      </c>
      <c r="E40" s="96">
        <v>1150.5</v>
      </c>
      <c r="F40" s="97" t="s">
        <v>527</v>
      </c>
    </row>
    <row r="41" spans="1:6" ht="36" x14ac:dyDescent="0.2">
      <c r="A41" s="93" t="s">
        <v>272</v>
      </c>
      <c r="B41" s="93" t="s">
        <v>525</v>
      </c>
      <c r="C41" s="94" t="s">
        <v>532</v>
      </c>
      <c r="D41" s="95" t="s">
        <v>482</v>
      </c>
      <c r="E41" s="96">
        <v>1150.5</v>
      </c>
      <c r="F41" s="97" t="s">
        <v>527</v>
      </c>
    </row>
    <row r="42" spans="1:6" ht="24" x14ac:dyDescent="0.2">
      <c r="A42" s="93" t="s">
        <v>272</v>
      </c>
      <c r="B42" s="93" t="s">
        <v>525</v>
      </c>
      <c r="C42" s="94" t="s">
        <v>533</v>
      </c>
      <c r="D42" s="95" t="s">
        <v>482</v>
      </c>
      <c r="E42" s="96">
        <v>1947</v>
      </c>
      <c r="F42" s="97" t="s">
        <v>527</v>
      </c>
    </row>
    <row r="43" spans="1:6" ht="22.5" customHeight="1" x14ac:dyDescent="0.2">
      <c r="A43" s="93" t="s">
        <v>272</v>
      </c>
      <c r="B43" s="93" t="s">
        <v>525</v>
      </c>
      <c r="C43" s="94" t="s">
        <v>534</v>
      </c>
      <c r="D43" s="95" t="s">
        <v>482</v>
      </c>
      <c r="E43" s="96">
        <v>2212.5</v>
      </c>
      <c r="F43" s="97" t="s">
        <v>527</v>
      </c>
    </row>
    <row r="44" spans="1:6" ht="18.95" customHeight="1" x14ac:dyDescent="0.2">
      <c r="A44" s="98" t="s">
        <v>535</v>
      </c>
      <c r="B44" s="98" t="s">
        <v>536</v>
      </c>
      <c r="C44" s="99" t="s">
        <v>537</v>
      </c>
      <c r="D44" s="100" t="s">
        <v>482</v>
      </c>
      <c r="E44" s="101">
        <v>11210</v>
      </c>
      <c r="F44" s="102" t="s">
        <v>538</v>
      </c>
    </row>
    <row r="45" spans="1:6" ht="17.100000000000001" customHeight="1" x14ac:dyDescent="0.2">
      <c r="A45" s="98" t="s">
        <v>535</v>
      </c>
      <c r="B45" s="98" t="s">
        <v>536</v>
      </c>
      <c r="C45" s="99" t="s">
        <v>539</v>
      </c>
      <c r="D45" s="100" t="s">
        <v>482</v>
      </c>
      <c r="E45" s="101">
        <v>15692.82</v>
      </c>
      <c r="F45" s="102" t="s">
        <v>538</v>
      </c>
    </row>
    <row r="46" spans="1:6" x14ac:dyDescent="0.2">
      <c r="A46" s="98" t="s">
        <v>535</v>
      </c>
      <c r="B46" s="98" t="s">
        <v>536</v>
      </c>
      <c r="C46" s="99" t="s">
        <v>540</v>
      </c>
      <c r="D46" s="100" t="s">
        <v>482</v>
      </c>
      <c r="E46" s="101">
        <v>342200</v>
      </c>
      <c r="F46" s="102" t="s">
        <v>538</v>
      </c>
    </row>
    <row r="47" spans="1:6" ht="21" customHeight="1" x14ac:dyDescent="0.2">
      <c r="A47" s="98" t="s">
        <v>535</v>
      </c>
      <c r="B47" s="98" t="s">
        <v>536</v>
      </c>
      <c r="C47" s="99" t="s">
        <v>541</v>
      </c>
      <c r="D47" s="100" t="s">
        <v>482</v>
      </c>
      <c r="E47" s="101">
        <v>6254</v>
      </c>
      <c r="F47" s="102" t="s">
        <v>538</v>
      </c>
    </row>
    <row r="48" spans="1:6" ht="14.1" customHeight="1" x14ac:dyDescent="0.2">
      <c r="A48" s="98" t="s">
        <v>535</v>
      </c>
      <c r="B48" s="98" t="s">
        <v>536</v>
      </c>
      <c r="C48" s="99" t="s">
        <v>542</v>
      </c>
      <c r="D48" s="100" t="s">
        <v>482</v>
      </c>
      <c r="E48" s="101">
        <v>531000</v>
      </c>
      <c r="F48" s="102" t="s">
        <v>538</v>
      </c>
    </row>
    <row r="49" spans="1:6" ht="24" x14ac:dyDescent="0.2">
      <c r="A49" s="98" t="s">
        <v>535</v>
      </c>
      <c r="B49" s="98" t="s">
        <v>536</v>
      </c>
      <c r="C49" s="99" t="s">
        <v>543</v>
      </c>
      <c r="D49" s="100" t="s">
        <v>482</v>
      </c>
      <c r="E49" s="101">
        <v>49794.525000000001</v>
      </c>
      <c r="F49" s="102" t="s">
        <v>538</v>
      </c>
    </row>
    <row r="50" spans="1:6" x14ac:dyDescent="0.2">
      <c r="A50" s="98" t="s">
        <v>535</v>
      </c>
      <c r="B50" s="98" t="s">
        <v>536</v>
      </c>
      <c r="C50" s="99" t="s">
        <v>544</v>
      </c>
      <c r="D50" s="100" t="s">
        <v>482</v>
      </c>
      <c r="E50" s="101">
        <v>275000</v>
      </c>
      <c r="F50" s="102" t="s">
        <v>538</v>
      </c>
    </row>
    <row r="51" spans="1:6" ht="24" x14ac:dyDescent="0.2">
      <c r="A51" s="98" t="s">
        <v>535</v>
      </c>
      <c r="B51" s="98" t="s">
        <v>536</v>
      </c>
      <c r="C51" s="99" t="s">
        <v>545</v>
      </c>
      <c r="D51" s="100" t="s">
        <v>482</v>
      </c>
      <c r="E51" s="101">
        <v>8407.5</v>
      </c>
      <c r="F51" s="102" t="s">
        <v>538</v>
      </c>
    </row>
    <row r="52" spans="1:6" ht="15.95" customHeight="1" x14ac:dyDescent="0.2">
      <c r="A52" s="98" t="s">
        <v>535</v>
      </c>
      <c r="B52" s="98" t="s">
        <v>536</v>
      </c>
      <c r="C52" s="99" t="s">
        <v>546</v>
      </c>
      <c r="D52" s="100" t="s">
        <v>482</v>
      </c>
      <c r="E52" s="101">
        <v>96885.151100000003</v>
      </c>
      <c r="F52" s="102" t="s">
        <v>538</v>
      </c>
    </row>
    <row r="53" spans="1:6" ht="15" customHeight="1" x14ac:dyDescent="0.2">
      <c r="A53" s="98" t="s">
        <v>535</v>
      </c>
      <c r="B53" s="98" t="s">
        <v>536</v>
      </c>
      <c r="C53" s="99" t="s">
        <v>547</v>
      </c>
      <c r="D53" s="100" t="s">
        <v>482</v>
      </c>
      <c r="E53" s="101">
        <v>250160</v>
      </c>
      <c r="F53" s="102" t="s">
        <v>538</v>
      </c>
    </row>
    <row r="54" spans="1:6" ht="24" x14ac:dyDescent="0.2">
      <c r="A54" s="98" t="s">
        <v>535</v>
      </c>
      <c r="B54" s="98" t="s">
        <v>536</v>
      </c>
      <c r="C54" s="99" t="s">
        <v>548</v>
      </c>
      <c r="D54" s="100" t="s">
        <v>482</v>
      </c>
      <c r="E54" s="101">
        <v>2950</v>
      </c>
      <c r="F54" s="102" t="s">
        <v>538</v>
      </c>
    </row>
    <row r="55" spans="1:6" ht="14.1" customHeight="1" x14ac:dyDescent="0.2">
      <c r="A55" s="98" t="s">
        <v>535</v>
      </c>
      <c r="B55" s="98" t="s">
        <v>536</v>
      </c>
      <c r="C55" s="99" t="s">
        <v>549</v>
      </c>
      <c r="D55" s="100" t="s">
        <v>482</v>
      </c>
      <c r="E55" s="101">
        <v>226560</v>
      </c>
      <c r="F55" s="102" t="s">
        <v>538</v>
      </c>
    </row>
    <row r="56" spans="1:6" ht="30.75" customHeight="1" x14ac:dyDescent="0.2">
      <c r="A56" s="98" t="s">
        <v>535</v>
      </c>
      <c r="B56" s="98" t="s">
        <v>536</v>
      </c>
      <c r="C56" s="99" t="s">
        <v>550</v>
      </c>
      <c r="D56" s="100" t="s">
        <v>482</v>
      </c>
      <c r="E56" s="101">
        <v>501500</v>
      </c>
      <c r="F56" s="102" t="s">
        <v>538</v>
      </c>
    </row>
    <row r="57" spans="1:6" ht="15" customHeight="1" x14ac:dyDescent="0.2">
      <c r="A57" s="98" t="s">
        <v>535</v>
      </c>
      <c r="B57" s="98" t="s">
        <v>536</v>
      </c>
      <c r="C57" s="99" t="s">
        <v>551</v>
      </c>
      <c r="D57" s="100" t="s">
        <v>482</v>
      </c>
      <c r="E57" s="101">
        <v>41300</v>
      </c>
      <c r="F57" s="102" t="s">
        <v>538</v>
      </c>
    </row>
    <row r="58" spans="1:6" ht="24" customHeight="1" x14ac:dyDescent="0.2">
      <c r="A58" s="98" t="s">
        <v>535</v>
      </c>
      <c r="B58" s="98" t="s">
        <v>536</v>
      </c>
      <c r="C58" s="99" t="s">
        <v>552</v>
      </c>
      <c r="D58" s="100" t="s">
        <v>482</v>
      </c>
      <c r="E58" s="101">
        <v>49560</v>
      </c>
      <c r="F58" s="102" t="s">
        <v>538</v>
      </c>
    </row>
    <row r="59" spans="1:6" ht="14.1" customHeight="1" x14ac:dyDescent="0.2">
      <c r="A59" s="98" t="s">
        <v>535</v>
      </c>
      <c r="B59" s="98" t="s">
        <v>536</v>
      </c>
      <c r="C59" s="99" t="s">
        <v>553</v>
      </c>
      <c r="D59" s="100" t="s">
        <v>482</v>
      </c>
      <c r="E59" s="101">
        <v>188800</v>
      </c>
      <c r="F59" s="102" t="s">
        <v>538</v>
      </c>
    </row>
    <row r="60" spans="1:6" ht="15" customHeight="1" x14ac:dyDescent="0.2">
      <c r="A60" s="98" t="s">
        <v>535</v>
      </c>
      <c r="B60" s="98" t="s">
        <v>536</v>
      </c>
      <c r="C60" s="99" t="s">
        <v>554</v>
      </c>
      <c r="D60" s="100" t="s">
        <v>482</v>
      </c>
      <c r="E60" s="101">
        <v>27140</v>
      </c>
      <c r="F60" s="102" t="s">
        <v>538</v>
      </c>
    </row>
    <row r="61" spans="1:6" ht="15.95" customHeight="1" x14ac:dyDescent="0.2">
      <c r="A61" s="98" t="s">
        <v>535</v>
      </c>
      <c r="B61" s="98" t="s">
        <v>536</v>
      </c>
      <c r="C61" s="99" t="s">
        <v>555</v>
      </c>
      <c r="D61" s="100" t="s">
        <v>482</v>
      </c>
      <c r="E61" s="101">
        <v>49219.1806</v>
      </c>
      <c r="F61" s="102" t="s">
        <v>538</v>
      </c>
    </row>
    <row r="62" spans="1:6" ht="18.95" customHeight="1" x14ac:dyDescent="0.2">
      <c r="A62" s="98" t="s">
        <v>535</v>
      </c>
      <c r="B62" s="98" t="s">
        <v>536</v>
      </c>
      <c r="C62" s="99" t="s">
        <v>556</v>
      </c>
      <c r="D62" s="100" t="s">
        <v>482</v>
      </c>
      <c r="E62" s="101">
        <v>26137.0707</v>
      </c>
      <c r="F62" s="102" t="s">
        <v>538</v>
      </c>
    </row>
    <row r="63" spans="1:6" ht="20.100000000000001" customHeight="1" x14ac:dyDescent="0.2">
      <c r="A63" s="98" t="s">
        <v>535</v>
      </c>
      <c r="B63" s="98" t="s">
        <v>536</v>
      </c>
      <c r="C63" s="99" t="s">
        <v>557</v>
      </c>
      <c r="D63" s="100" t="s">
        <v>482</v>
      </c>
      <c r="E63" s="101">
        <v>105563.74400000001</v>
      </c>
      <c r="F63" s="102" t="s">
        <v>538</v>
      </c>
    </row>
    <row r="64" spans="1:6" ht="18.95" customHeight="1" x14ac:dyDescent="0.2">
      <c r="A64" s="98" t="s">
        <v>535</v>
      </c>
      <c r="B64" s="98" t="s">
        <v>536</v>
      </c>
      <c r="C64" s="99" t="s">
        <v>558</v>
      </c>
      <c r="D64" s="100" t="s">
        <v>482</v>
      </c>
      <c r="E64" s="101">
        <v>6490</v>
      </c>
      <c r="F64" s="102" t="s">
        <v>538</v>
      </c>
    </row>
    <row r="65" spans="1:6" ht="15" customHeight="1" x14ac:dyDescent="0.2">
      <c r="A65" s="98" t="s">
        <v>535</v>
      </c>
      <c r="B65" s="98" t="s">
        <v>536</v>
      </c>
      <c r="C65" s="99" t="s">
        <v>559</v>
      </c>
      <c r="D65" s="100" t="s">
        <v>482</v>
      </c>
      <c r="E65" s="101">
        <v>30335.3338</v>
      </c>
      <c r="F65" s="102" t="s">
        <v>538</v>
      </c>
    </row>
    <row r="66" spans="1:6" ht="24" x14ac:dyDescent="0.2">
      <c r="A66" s="98" t="s">
        <v>535</v>
      </c>
      <c r="B66" s="98" t="s">
        <v>536</v>
      </c>
      <c r="C66" s="99" t="s">
        <v>560</v>
      </c>
      <c r="D66" s="100" t="s">
        <v>482</v>
      </c>
      <c r="E66" s="101">
        <v>72981.654699999999</v>
      </c>
      <c r="F66" s="102" t="s">
        <v>538</v>
      </c>
    </row>
    <row r="67" spans="1:6" x14ac:dyDescent="0.2">
      <c r="A67" s="98" t="s">
        <v>535</v>
      </c>
      <c r="B67" s="98" t="s">
        <v>536</v>
      </c>
      <c r="C67" s="99" t="s">
        <v>561</v>
      </c>
      <c r="D67" s="100" t="s">
        <v>482</v>
      </c>
      <c r="E67" s="101">
        <v>172048.60250000001</v>
      </c>
      <c r="F67" s="102" t="s">
        <v>538</v>
      </c>
    </row>
    <row r="68" spans="1:6" x14ac:dyDescent="0.2">
      <c r="A68" s="98" t="s">
        <v>535</v>
      </c>
      <c r="B68" s="98" t="s">
        <v>536</v>
      </c>
      <c r="C68" s="99" t="s">
        <v>562</v>
      </c>
      <c r="D68" s="100" t="s">
        <v>482</v>
      </c>
      <c r="E68" s="101">
        <v>104465.4</v>
      </c>
      <c r="F68" s="102" t="s">
        <v>538</v>
      </c>
    </row>
    <row r="69" spans="1:6" x14ac:dyDescent="0.2">
      <c r="A69" s="98" t="s">
        <v>535</v>
      </c>
      <c r="B69" s="98" t="s">
        <v>536</v>
      </c>
      <c r="C69" s="99" t="s">
        <v>563</v>
      </c>
      <c r="D69" s="100" t="s">
        <v>482</v>
      </c>
      <c r="E69" s="101">
        <v>8314.2916999999998</v>
      </c>
      <c r="F69" s="102" t="s">
        <v>538</v>
      </c>
    </row>
    <row r="70" spans="1:6" x14ac:dyDescent="0.2">
      <c r="A70" s="98" t="s">
        <v>535</v>
      </c>
      <c r="B70" s="98" t="s">
        <v>536</v>
      </c>
      <c r="C70" s="99" t="s">
        <v>564</v>
      </c>
      <c r="D70" s="100" t="s">
        <v>482</v>
      </c>
      <c r="E70" s="101">
        <v>198806.39999999999</v>
      </c>
      <c r="F70" s="102" t="s">
        <v>538</v>
      </c>
    </row>
    <row r="71" spans="1:6" x14ac:dyDescent="0.2">
      <c r="A71" s="98" t="s">
        <v>535</v>
      </c>
      <c r="B71" s="98" t="s">
        <v>536</v>
      </c>
      <c r="C71" s="99" t="s">
        <v>565</v>
      </c>
      <c r="D71" s="100" t="s">
        <v>482</v>
      </c>
      <c r="E71" s="101">
        <v>11313.84</v>
      </c>
      <c r="F71" s="102" t="s">
        <v>538</v>
      </c>
    </row>
    <row r="72" spans="1:6" x14ac:dyDescent="0.2">
      <c r="A72" s="98" t="s">
        <v>535</v>
      </c>
      <c r="B72" s="98" t="s">
        <v>536</v>
      </c>
      <c r="C72" s="99" t="s">
        <v>566</v>
      </c>
      <c r="D72" s="100" t="s">
        <v>482</v>
      </c>
      <c r="E72" s="101">
        <v>469017.40850000002</v>
      </c>
      <c r="F72" s="102" t="s">
        <v>538</v>
      </c>
    </row>
    <row r="73" spans="1:6" ht="24" x14ac:dyDescent="0.2">
      <c r="A73" s="98" t="s">
        <v>535</v>
      </c>
      <c r="B73" s="98" t="s">
        <v>536</v>
      </c>
      <c r="C73" s="99" t="s">
        <v>567</v>
      </c>
      <c r="D73" s="100" t="s">
        <v>482</v>
      </c>
      <c r="E73" s="101">
        <v>4501.7</v>
      </c>
      <c r="F73" s="102" t="s">
        <v>538</v>
      </c>
    </row>
    <row r="74" spans="1:6" x14ac:dyDescent="0.2">
      <c r="A74" s="98" t="s">
        <v>535</v>
      </c>
      <c r="B74" s="98" t="s">
        <v>536</v>
      </c>
      <c r="C74" s="99" t="s">
        <v>568</v>
      </c>
      <c r="D74" s="100" t="s">
        <v>482</v>
      </c>
      <c r="E74" s="101">
        <v>161582.93400000001</v>
      </c>
      <c r="F74" s="102" t="s">
        <v>538</v>
      </c>
    </row>
    <row r="75" spans="1:6" ht="24" x14ac:dyDescent="0.2">
      <c r="A75" s="98" t="s">
        <v>535</v>
      </c>
      <c r="B75" s="98" t="s">
        <v>536</v>
      </c>
      <c r="C75" s="99" t="s">
        <v>569</v>
      </c>
      <c r="D75" s="100" t="s">
        <v>482</v>
      </c>
      <c r="E75" s="101">
        <v>344224.6911</v>
      </c>
      <c r="F75" s="102" t="s">
        <v>538</v>
      </c>
    </row>
    <row r="76" spans="1:6" x14ac:dyDescent="0.2">
      <c r="A76" s="98" t="s">
        <v>535</v>
      </c>
      <c r="B76" s="98" t="s">
        <v>536</v>
      </c>
      <c r="C76" s="99" t="s">
        <v>570</v>
      </c>
      <c r="D76" s="100" t="s">
        <v>482</v>
      </c>
      <c r="E76" s="101">
        <v>24151.661800000002</v>
      </c>
      <c r="F76" s="102" t="s">
        <v>538</v>
      </c>
    </row>
    <row r="77" spans="1:6" x14ac:dyDescent="0.2">
      <c r="A77" s="98" t="s">
        <v>535</v>
      </c>
      <c r="B77" s="98" t="s">
        <v>536</v>
      </c>
      <c r="C77" s="99" t="s">
        <v>571</v>
      </c>
      <c r="D77" s="100" t="s">
        <v>482</v>
      </c>
      <c r="E77" s="101">
        <v>12836.04</v>
      </c>
      <c r="F77" s="102" t="s">
        <v>538</v>
      </c>
    </row>
    <row r="78" spans="1:6" ht="24" x14ac:dyDescent="0.2">
      <c r="A78" s="98" t="s">
        <v>535</v>
      </c>
      <c r="B78" s="98" t="s">
        <v>536</v>
      </c>
      <c r="C78" s="99" t="s">
        <v>572</v>
      </c>
      <c r="D78" s="100" t="s">
        <v>482</v>
      </c>
      <c r="E78" s="101">
        <v>45994.842499999999</v>
      </c>
      <c r="F78" s="102" t="s">
        <v>538</v>
      </c>
    </row>
    <row r="79" spans="1:6" x14ac:dyDescent="0.2">
      <c r="A79" s="98" t="s">
        <v>535</v>
      </c>
      <c r="B79" s="98" t="s">
        <v>536</v>
      </c>
      <c r="C79" s="99" t="s">
        <v>573</v>
      </c>
      <c r="D79" s="100" t="s">
        <v>482</v>
      </c>
      <c r="E79" s="101">
        <v>111029.4216</v>
      </c>
      <c r="F79" s="102" t="s">
        <v>538</v>
      </c>
    </row>
    <row r="80" spans="1:6" x14ac:dyDescent="0.2">
      <c r="A80" s="98" t="s">
        <v>535</v>
      </c>
      <c r="B80" s="98" t="s">
        <v>536</v>
      </c>
      <c r="C80" s="99" t="s">
        <v>574</v>
      </c>
      <c r="D80" s="100" t="s">
        <v>482</v>
      </c>
      <c r="E80" s="101">
        <v>1770</v>
      </c>
      <c r="F80" s="102" t="s">
        <v>538</v>
      </c>
    </row>
    <row r="81" spans="1:6" ht="24" x14ac:dyDescent="0.2">
      <c r="A81" s="98" t="s">
        <v>535</v>
      </c>
      <c r="B81" s="98" t="s">
        <v>536</v>
      </c>
      <c r="C81" s="99" t="s">
        <v>575</v>
      </c>
      <c r="D81" s="100" t="s">
        <v>482</v>
      </c>
      <c r="E81" s="101">
        <v>4524.9931999999999</v>
      </c>
      <c r="F81" s="102" t="s">
        <v>538</v>
      </c>
    </row>
    <row r="82" spans="1:6" ht="18.75" customHeight="1" x14ac:dyDescent="0.2">
      <c r="A82" s="98" t="s">
        <v>535</v>
      </c>
      <c r="B82" s="98" t="s">
        <v>536</v>
      </c>
      <c r="C82" s="99" t="s">
        <v>576</v>
      </c>
      <c r="D82" s="100" t="s">
        <v>482</v>
      </c>
      <c r="E82" s="101">
        <v>3299.87</v>
      </c>
      <c r="F82" s="102" t="s">
        <v>538</v>
      </c>
    </row>
    <row r="83" spans="1:6" ht="20.25" customHeight="1" x14ac:dyDescent="0.2">
      <c r="A83" s="98" t="s">
        <v>535</v>
      </c>
      <c r="B83" s="98" t="s">
        <v>536</v>
      </c>
      <c r="C83" s="99" t="s">
        <v>577</v>
      </c>
      <c r="D83" s="100" t="s">
        <v>482</v>
      </c>
      <c r="E83" s="101">
        <v>4242.6899999999996</v>
      </c>
      <c r="F83" s="102" t="s">
        <v>538</v>
      </c>
    </row>
    <row r="84" spans="1:6" ht="21.95" customHeight="1" x14ac:dyDescent="0.2">
      <c r="A84" s="98" t="s">
        <v>535</v>
      </c>
      <c r="B84" s="98" t="s">
        <v>536</v>
      </c>
      <c r="C84" s="99" t="s">
        <v>578</v>
      </c>
      <c r="D84" s="100" t="s">
        <v>482</v>
      </c>
      <c r="E84" s="101">
        <v>11859.991</v>
      </c>
      <c r="F84" s="102" t="s">
        <v>538</v>
      </c>
    </row>
    <row r="85" spans="1:6" ht="18" customHeight="1" x14ac:dyDescent="0.2">
      <c r="A85" s="98" t="s">
        <v>535</v>
      </c>
      <c r="B85" s="98" t="s">
        <v>536</v>
      </c>
      <c r="C85" s="99" t="s">
        <v>579</v>
      </c>
      <c r="D85" s="100" t="s">
        <v>482</v>
      </c>
      <c r="E85" s="101">
        <v>1479.9914000000001</v>
      </c>
      <c r="F85" s="102" t="s">
        <v>538</v>
      </c>
    </row>
    <row r="86" spans="1:6" ht="24" x14ac:dyDescent="0.2">
      <c r="A86" s="98" t="s">
        <v>535</v>
      </c>
      <c r="B86" s="98" t="s">
        <v>536</v>
      </c>
      <c r="C86" s="99" t="s">
        <v>580</v>
      </c>
      <c r="D86" s="100" t="s">
        <v>482</v>
      </c>
      <c r="E86" s="101">
        <v>1999.9938</v>
      </c>
      <c r="F86" s="102" t="s">
        <v>538</v>
      </c>
    </row>
    <row r="87" spans="1:6" ht="24" x14ac:dyDescent="0.2">
      <c r="A87" s="98" t="s">
        <v>535</v>
      </c>
      <c r="B87" s="98" t="s">
        <v>536</v>
      </c>
      <c r="C87" s="99" t="s">
        <v>581</v>
      </c>
      <c r="D87" s="100" t="s">
        <v>482</v>
      </c>
      <c r="E87" s="101">
        <v>6938.4</v>
      </c>
      <c r="F87" s="102" t="s">
        <v>538</v>
      </c>
    </row>
    <row r="88" spans="1:6" x14ac:dyDescent="0.2">
      <c r="A88" s="98" t="s">
        <v>535</v>
      </c>
      <c r="B88" s="98" t="s">
        <v>536</v>
      </c>
      <c r="C88" s="99" t="s">
        <v>582</v>
      </c>
      <c r="D88" s="100" t="s">
        <v>482</v>
      </c>
      <c r="E88" s="101">
        <v>938.18259999999998</v>
      </c>
      <c r="F88" s="102" t="s">
        <v>538</v>
      </c>
    </row>
    <row r="89" spans="1:6" x14ac:dyDescent="0.2">
      <c r="A89" s="98" t="s">
        <v>535</v>
      </c>
      <c r="B89" s="98" t="s">
        <v>536</v>
      </c>
      <c r="C89" s="99" t="s">
        <v>583</v>
      </c>
      <c r="D89" s="100" t="s">
        <v>482</v>
      </c>
      <c r="E89" s="101">
        <v>3519.94</v>
      </c>
      <c r="F89" s="102" t="s">
        <v>538</v>
      </c>
    </row>
    <row r="90" spans="1:6" ht="20.100000000000001" customHeight="1" x14ac:dyDescent="0.2">
      <c r="A90" s="98" t="s">
        <v>535</v>
      </c>
      <c r="B90" s="98" t="s">
        <v>536</v>
      </c>
      <c r="C90" s="99" t="s">
        <v>584</v>
      </c>
      <c r="D90" s="100" t="s">
        <v>482</v>
      </c>
      <c r="E90" s="101">
        <v>9</v>
      </c>
      <c r="F90" s="102" t="s">
        <v>538</v>
      </c>
    </row>
    <row r="91" spans="1:6" ht="20.100000000000001" customHeight="1" x14ac:dyDescent="0.2">
      <c r="A91" s="98" t="s">
        <v>535</v>
      </c>
      <c r="B91" s="98" t="s">
        <v>536</v>
      </c>
      <c r="C91" s="99" t="s">
        <v>585</v>
      </c>
      <c r="D91" s="100" t="s">
        <v>482</v>
      </c>
      <c r="E91" s="101">
        <v>63229.120000000003</v>
      </c>
      <c r="F91" s="102" t="s">
        <v>538</v>
      </c>
    </row>
    <row r="92" spans="1:6" ht="24.75" customHeight="1" x14ac:dyDescent="0.2">
      <c r="A92" s="98" t="s">
        <v>535</v>
      </c>
      <c r="B92" s="98" t="s">
        <v>536</v>
      </c>
      <c r="C92" s="99" t="s">
        <v>586</v>
      </c>
      <c r="D92" s="100" t="s">
        <v>482</v>
      </c>
      <c r="E92" s="101">
        <v>475540</v>
      </c>
      <c r="F92" s="102" t="s">
        <v>538</v>
      </c>
    </row>
    <row r="93" spans="1:6" x14ac:dyDescent="0.2">
      <c r="A93" s="98" t="s">
        <v>535</v>
      </c>
      <c r="B93" s="98" t="s">
        <v>536</v>
      </c>
      <c r="C93" s="99" t="s">
        <v>587</v>
      </c>
      <c r="D93" s="100" t="s">
        <v>482</v>
      </c>
      <c r="E93" s="101">
        <v>490481.16</v>
      </c>
      <c r="F93" s="102" t="s">
        <v>538</v>
      </c>
    </row>
    <row r="94" spans="1:6" ht="24" x14ac:dyDescent="0.2">
      <c r="A94" s="98" t="s">
        <v>535</v>
      </c>
      <c r="B94" s="98" t="s">
        <v>536</v>
      </c>
      <c r="C94" s="99" t="s">
        <v>588</v>
      </c>
      <c r="D94" s="100" t="s">
        <v>482</v>
      </c>
      <c r="E94" s="101">
        <v>74340</v>
      </c>
      <c r="F94" s="102" t="s">
        <v>538</v>
      </c>
    </row>
    <row r="95" spans="1:6" ht="15" customHeight="1" x14ac:dyDescent="0.2">
      <c r="A95" s="98" t="s">
        <v>535</v>
      </c>
      <c r="B95" s="98" t="s">
        <v>536</v>
      </c>
      <c r="C95" s="99" t="s">
        <v>589</v>
      </c>
      <c r="D95" s="100" t="s">
        <v>482</v>
      </c>
      <c r="E95" s="101">
        <v>40101.792600000001</v>
      </c>
      <c r="F95" s="102" t="s">
        <v>538</v>
      </c>
    </row>
    <row r="96" spans="1:6" ht="14.1" customHeight="1" x14ac:dyDescent="0.2">
      <c r="A96" s="98" t="s">
        <v>535</v>
      </c>
      <c r="B96" s="98" t="s">
        <v>536</v>
      </c>
      <c r="C96" s="99" t="s">
        <v>590</v>
      </c>
      <c r="D96" s="100" t="s">
        <v>482</v>
      </c>
      <c r="E96" s="101">
        <v>386697.033</v>
      </c>
      <c r="F96" s="102" t="s">
        <v>538</v>
      </c>
    </row>
    <row r="97" spans="1:6" x14ac:dyDescent="0.2">
      <c r="A97" s="98" t="s">
        <v>535</v>
      </c>
      <c r="B97" s="98" t="s">
        <v>536</v>
      </c>
      <c r="C97" s="99" t="s">
        <v>591</v>
      </c>
      <c r="D97" s="100" t="s">
        <v>482</v>
      </c>
      <c r="E97" s="101">
        <v>142177.25599999999</v>
      </c>
      <c r="F97" s="102" t="s">
        <v>538</v>
      </c>
    </row>
    <row r="98" spans="1:6" x14ac:dyDescent="0.2">
      <c r="A98" s="98" t="s">
        <v>535</v>
      </c>
      <c r="B98" s="98" t="s">
        <v>536</v>
      </c>
      <c r="C98" s="99" t="s">
        <v>592</v>
      </c>
      <c r="D98" s="100" t="s">
        <v>482</v>
      </c>
      <c r="E98" s="101">
        <v>26868.6</v>
      </c>
      <c r="F98" s="102" t="s">
        <v>538</v>
      </c>
    </row>
    <row r="99" spans="1:6" ht="24" x14ac:dyDescent="0.2">
      <c r="A99" s="98" t="s">
        <v>535</v>
      </c>
      <c r="B99" s="98" t="s">
        <v>536</v>
      </c>
      <c r="C99" s="99" t="s">
        <v>593</v>
      </c>
      <c r="D99" s="100" t="s">
        <v>482</v>
      </c>
      <c r="E99" s="101">
        <v>1897493.1</v>
      </c>
      <c r="F99" s="102" t="s">
        <v>538</v>
      </c>
    </row>
    <row r="100" spans="1:6" x14ac:dyDescent="0.2">
      <c r="A100" s="98" t="s">
        <v>535</v>
      </c>
      <c r="B100" s="98" t="s">
        <v>536</v>
      </c>
      <c r="C100" s="99" t="s">
        <v>594</v>
      </c>
      <c r="D100" s="100" t="s">
        <v>482</v>
      </c>
      <c r="E100" s="101">
        <v>232041.1</v>
      </c>
      <c r="F100" s="102" t="s">
        <v>538</v>
      </c>
    </row>
    <row r="101" spans="1:6" ht="24" x14ac:dyDescent="0.2">
      <c r="A101" s="98" t="s">
        <v>535</v>
      </c>
      <c r="B101" s="98" t="s">
        <v>536</v>
      </c>
      <c r="C101" s="99" t="s">
        <v>595</v>
      </c>
      <c r="D101" s="100" t="s">
        <v>482</v>
      </c>
      <c r="E101" s="101">
        <v>34703.800000000003</v>
      </c>
      <c r="F101" s="102" t="s">
        <v>538</v>
      </c>
    </row>
    <row r="102" spans="1:6" ht="24" x14ac:dyDescent="0.2">
      <c r="A102" s="98" t="s">
        <v>535</v>
      </c>
      <c r="B102" s="98" t="s">
        <v>536</v>
      </c>
      <c r="C102" s="99" t="s">
        <v>596</v>
      </c>
      <c r="D102" s="100" t="s">
        <v>482</v>
      </c>
      <c r="E102" s="101">
        <v>8903.1</v>
      </c>
      <c r="F102" s="102" t="s">
        <v>538</v>
      </c>
    </row>
    <row r="103" spans="1:6" ht="15.95" customHeight="1" x14ac:dyDescent="0.2">
      <c r="A103" s="98" t="s">
        <v>535</v>
      </c>
      <c r="B103" s="98" t="s">
        <v>536</v>
      </c>
      <c r="C103" s="99" t="s">
        <v>597</v>
      </c>
      <c r="D103" s="100" t="s">
        <v>482</v>
      </c>
      <c r="E103" s="101">
        <v>130316.25</v>
      </c>
      <c r="F103" s="99" t="s">
        <v>538</v>
      </c>
    </row>
    <row r="104" spans="1:6" x14ac:dyDescent="0.2">
      <c r="A104" s="98" t="s">
        <v>535</v>
      </c>
      <c r="B104" s="98" t="s">
        <v>536</v>
      </c>
      <c r="C104" s="99" t="s">
        <v>598</v>
      </c>
      <c r="D104" s="100" t="s">
        <v>482</v>
      </c>
      <c r="E104" s="101">
        <v>22139.75</v>
      </c>
      <c r="F104" s="102" t="s">
        <v>538</v>
      </c>
    </row>
    <row r="105" spans="1:6" ht="24" x14ac:dyDescent="0.2">
      <c r="A105" s="98" t="s">
        <v>535</v>
      </c>
      <c r="B105" s="98" t="s">
        <v>536</v>
      </c>
      <c r="C105" s="99" t="s">
        <v>599</v>
      </c>
      <c r="D105" s="100" t="s">
        <v>482</v>
      </c>
      <c r="E105" s="101">
        <v>62932.232000000004</v>
      </c>
      <c r="F105" s="102" t="s">
        <v>538</v>
      </c>
    </row>
    <row r="106" spans="1:6" ht="24" x14ac:dyDescent="0.2">
      <c r="A106" s="98" t="s">
        <v>535</v>
      </c>
      <c r="B106" s="98" t="s">
        <v>536</v>
      </c>
      <c r="C106" s="99" t="s">
        <v>600</v>
      </c>
      <c r="D106" s="100" t="s">
        <v>482</v>
      </c>
      <c r="E106" s="101">
        <v>62932.232199999999</v>
      </c>
      <c r="F106" s="102" t="s">
        <v>538</v>
      </c>
    </row>
    <row r="107" spans="1:6" ht="24" x14ac:dyDescent="0.2">
      <c r="A107" s="98" t="s">
        <v>535</v>
      </c>
      <c r="B107" s="98" t="s">
        <v>536</v>
      </c>
      <c r="C107" s="99" t="s">
        <v>601</v>
      </c>
      <c r="D107" s="100" t="s">
        <v>482</v>
      </c>
      <c r="E107" s="101">
        <v>57230</v>
      </c>
      <c r="F107" s="102" t="s">
        <v>538</v>
      </c>
    </row>
    <row r="108" spans="1:6" x14ac:dyDescent="0.2">
      <c r="A108" s="98" t="s">
        <v>535</v>
      </c>
      <c r="B108" s="98" t="s">
        <v>536</v>
      </c>
      <c r="C108" s="99" t="s">
        <v>602</v>
      </c>
      <c r="D108" s="100" t="s">
        <v>482</v>
      </c>
      <c r="E108" s="101">
        <v>2549.9917</v>
      </c>
      <c r="F108" s="102" t="s">
        <v>538</v>
      </c>
    </row>
    <row r="109" spans="1:6" x14ac:dyDescent="0.2">
      <c r="A109" s="98" t="s">
        <v>535</v>
      </c>
      <c r="B109" s="98" t="s">
        <v>536</v>
      </c>
      <c r="C109" s="99" t="s">
        <v>603</v>
      </c>
      <c r="D109" s="100" t="s">
        <v>482</v>
      </c>
      <c r="E109" s="101">
        <v>13999.992</v>
      </c>
      <c r="F109" s="102" t="s">
        <v>538</v>
      </c>
    </row>
    <row r="110" spans="1:6" x14ac:dyDescent="0.2">
      <c r="A110" s="98" t="s">
        <v>535</v>
      </c>
      <c r="B110" s="98" t="s">
        <v>536</v>
      </c>
      <c r="C110" s="99" t="s">
        <v>604</v>
      </c>
      <c r="D110" s="100" t="s">
        <v>482</v>
      </c>
      <c r="E110" s="101">
        <v>19383.86</v>
      </c>
      <c r="F110" s="102" t="s">
        <v>538</v>
      </c>
    </row>
    <row r="111" spans="1:6" x14ac:dyDescent="0.2">
      <c r="A111" s="98" t="s">
        <v>535</v>
      </c>
      <c r="B111" s="98" t="s">
        <v>536</v>
      </c>
      <c r="C111" s="99" t="s">
        <v>605</v>
      </c>
      <c r="D111" s="100" t="s">
        <v>482</v>
      </c>
      <c r="E111" s="101">
        <v>250971.84</v>
      </c>
      <c r="F111" s="102" t="s">
        <v>538</v>
      </c>
    </row>
    <row r="112" spans="1:6" x14ac:dyDescent="0.2">
      <c r="A112" s="98" t="s">
        <v>535</v>
      </c>
      <c r="B112" s="98" t="s">
        <v>536</v>
      </c>
      <c r="C112" s="99" t="s">
        <v>606</v>
      </c>
      <c r="D112" s="100" t="s">
        <v>482</v>
      </c>
      <c r="E112" s="101">
        <v>257712</v>
      </c>
      <c r="F112" s="102" t="s">
        <v>538</v>
      </c>
    </row>
    <row r="113" spans="1:6" x14ac:dyDescent="0.2">
      <c r="A113" s="98" t="s">
        <v>535</v>
      </c>
      <c r="B113" s="98" t="s">
        <v>536</v>
      </c>
      <c r="C113" s="99" t="s">
        <v>607</v>
      </c>
      <c r="D113" s="100" t="s">
        <v>482</v>
      </c>
      <c r="E113" s="101">
        <v>3613.16</v>
      </c>
      <c r="F113" s="102" t="s">
        <v>538</v>
      </c>
    </row>
    <row r="114" spans="1:6" x14ac:dyDescent="0.2">
      <c r="A114" s="98" t="s">
        <v>535</v>
      </c>
      <c r="B114" s="98" t="s">
        <v>536</v>
      </c>
      <c r="C114" s="99" t="s">
        <v>608</v>
      </c>
      <c r="D114" s="100" t="s">
        <v>482</v>
      </c>
      <c r="E114" s="101">
        <v>34202.300000000003</v>
      </c>
      <c r="F114" s="102" t="s">
        <v>538</v>
      </c>
    </row>
    <row r="115" spans="1:6" x14ac:dyDescent="0.2">
      <c r="A115" s="98" t="s">
        <v>535</v>
      </c>
      <c r="B115" s="98" t="s">
        <v>536</v>
      </c>
      <c r="C115" s="99" t="s">
        <v>609</v>
      </c>
      <c r="D115" s="100" t="s">
        <v>482</v>
      </c>
      <c r="E115" s="101">
        <v>30336.03</v>
      </c>
      <c r="F115" s="102" t="s">
        <v>538</v>
      </c>
    </row>
    <row r="116" spans="1:6" x14ac:dyDescent="0.2">
      <c r="A116" s="98" t="s">
        <v>535</v>
      </c>
      <c r="B116" s="98" t="s">
        <v>536</v>
      </c>
      <c r="C116" s="99" t="s">
        <v>610</v>
      </c>
      <c r="D116" s="100" t="s">
        <v>482</v>
      </c>
      <c r="E116" s="101">
        <v>1250.8</v>
      </c>
      <c r="F116" s="102" t="s">
        <v>538</v>
      </c>
    </row>
    <row r="117" spans="1:6" x14ac:dyDescent="0.2">
      <c r="A117" s="98" t="s">
        <v>535</v>
      </c>
      <c r="B117" s="98" t="s">
        <v>536</v>
      </c>
      <c r="C117" s="99" t="s">
        <v>611</v>
      </c>
      <c r="D117" s="100" t="s">
        <v>482</v>
      </c>
      <c r="E117" s="101">
        <v>1250.8</v>
      </c>
      <c r="F117" s="102" t="s">
        <v>538</v>
      </c>
    </row>
    <row r="118" spans="1:6" x14ac:dyDescent="0.2">
      <c r="A118" s="98" t="s">
        <v>535</v>
      </c>
      <c r="B118" s="98" t="s">
        <v>536</v>
      </c>
      <c r="C118" s="99" t="s">
        <v>612</v>
      </c>
      <c r="D118" s="100" t="s">
        <v>482</v>
      </c>
      <c r="E118" s="101">
        <v>1250.8</v>
      </c>
      <c r="F118" s="102" t="s">
        <v>538</v>
      </c>
    </row>
    <row r="119" spans="1:6" x14ac:dyDescent="0.2">
      <c r="A119" s="98" t="s">
        <v>535</v>
      </c>
      <c r="B119" s="98" t="s">
        <v>536</v>
      </c>
      <c r="C119" s="99" t="s">
        <v>613</v>
      </c>
      <c r="D119" s="100" t="s">
        <v>482</v>
      </c>
      <c r="E119" s="101">
        <v>21240</v>
      </c>
      <c r="F119" s="102" t="s">
        <v>538</v>
      </c>
    </row>
    <row r="120" spans="1:6" x14ac:dyDescent="0.2">
      <c r="A120" s="98" t="s">
        <v>535</v>
      </c>
      <c r="B120" s="98" t="s">
        <v>536</v>
      </c>
      <c r="C120" s="99" t="s">
        <v>614</v>
      </c>
      <c r="D120" s="100" t="s">
        <v>482</v>
      </c>
      <c r="E120" s="101">
        <v>43960.9</v>
      </c>
      <c r="F120" s="102" t="s">
        <v>538</v>
      </c>
    </row>
    <row r="121" spans="1:6" x14ac:dyDescent="0.2">
      <c r="A121" s="98" t="s">
        <v>535</v>
      </c>
      <c r="B121" s="98" t="s">
        <v>536</v>
      </c>
      <c r="C121" s="99" t="s">
        <v>615</v>
      </c>
      <c r="D121" s="100" t="s">
        <v>482</v>
      </c>
      <c r="E121" s="101">
        <v>13749.996999999999</v>
      </c>
      <c r="F121" s="102" t="s">
        <v>538</v>
      </c>
    </row>
    <row r="122" spans="1:6" x14ac:dyDescent="0.2">
      <c r="A122" s="98" t="s">
        <v>535</v>
      </c>
      <c r="B122" s="98" t="s">
        <v>536</v>
      </c>
      <c r="C122" s="99" t="s">
        <v>616</v>
      </c>
      <c r="D122" s="100" t="s">
        <v>482</v>
      </c>
      <c r="E122" s="101">
        <v>13570</v>
      </c>
      <c r="F122" s="102" t="s">
        <v>538</v>
      </c>
    </row>
    <row r="123" spans="1:6" x14ac:dyDescent="0.2">
      <c r="A123" s="98" t="s">
        <v>535</v>
      </c>
      <c r="B123" s="98" t="s">
        <v>536</v>
      </c>
      <c r="C123" s="99" t="s">
        <v>617</v>
      </c>
      <c r="D123" s="100" t="s">
        <v>482</v>
      </c>
      <c r="E123" s="101">
        <v>4284.71</v>
      </c>
      <c r="F123" s="102" t="s">
        <v>538</v>
      </c>
    </row>
    <row r="124" spans="1:6" x14ac:dyDescent="0.2">
      <c r="A124" s="98" t="s">
        <v>535</v>
      </c>
      <c r="B124" s="98" t="s">
        <v>536</v>
      </c>
      <c r="C124" s="99" t="s">
        <v>618</v>
      </c>
      <c r="D124" s="100" t="s">
        <v>482</v>
      </c>
      <c r="E124" s="101">
        <v>5726.64</v>
      </c>
      <c r="F124" s="102" t="s">
        <v>538</v>
      </c>
    </row>
    <row r="125" spans="1:6" x14ac:dyDescent="0.2">
      <c r="A125" s="98" t="s">
        <v>535</v>
      </c>
      <c r="B125" s="98" t="s">
        <v>536</v>
      </c>
      <c r="C125" s="99" t="s">
        <v>619</v>
      </c>
      <c r="D125" s="100" t="s">
        <v>482</v>
      </c>
      <c r="E125" s="101">
        <v>20650</v>
      </c>
      <c r="F125" s="102" t="s">
        <v>538</v>
      </c>
    </row>
    <row r="126" spans="1:6" ht="12.95" customHeight="1" x14ac:dyDescent="0.2">
      <c r="A126" s="98" t="s">
        <v>535</v>
      </c>
      <c r="B126" s="98" t="s">
        <v>536</v>
      </c>
      <c r="C126" s="99" t="s">
        <v>620</v>
      </c>
      <c r="D126" s="100" t="s">
        <v>482</v>
      </c>
      <c r="E126" s="101">
        <v>575000.01</v>
      </c>
      <c r="F126" s="102" t="s">
        <v>538</v>
      </c>
    </row>
    <row r="127" spans="1:6" ht="24" x14ac:dyDescent="0.2">
      <c r="A127" s="98" t="s">
        <v>535</v>
      </c>
      <c r="B127" s="98" t="s">
        <v>536</v>
      </c>
      <c r="C127" s="99" t="s">
        <v>621</v>
      </c>
      <c r="D127" s="100" t="s">
        <v>482</v>
      </c>
      <c r="E127" s="101">
        <v>2542900</v>
      </c>
      <c r="F127" s="102" t="s">
        <v>538</v>
      </c>
    </row>
    <row r="128" spans="1:6" x14ac:dyDescent="0.2">
      <c r="A128" s="98" t="s">
        <v>535</v>
      </c>
      <c r="B128" s="98" t="s">
        <v>536</v>
      </c>
      <c r="C128" s="99" t="s">
        <v>622</v>
      </c>
      <c r="D128" s="100" t="s">
        <v>482</v>
      </c>
      <c r="E128" s="101">
        <v>172556.12</v>
      </c>
      <c r="F128" s="102" t="s">
        <v>538</v>
      </c>
    </row>
    <row r="129" spans="1:6" ht="24" x14ac:dyDescent="0.2">
      <c r="A129" s="98" t="s">
        <v>535</v>
      </c>
      <c r="B129" s="98" t="s">
        <v>536</v>
      </c>
      <c r="C129" s="99" t="s">
        <v>623</v>
      </c>
      <c r="D129" s="100" t="s">
        <v>482</v>
      </c>
      <c r="E129" s="101">
        <v>44250</v>
      </c>
      <c r="F129" s="102" t="s">
        <v>538</v>
      </c>
    </row>
    <row r="130" spans="1:6" x14ac:dyDescent="0.2">
      <c r="A130" s="98" t="s">
        <v>535</v>
      </c>
      <c r="B130" s="98" t="s">
        <v>536</v>
      </c>
      <c r="C130" s="99" t="s">
        <v>624</v>
      </c>
      <c r="D130" s="100" t="s">
        <v>482</v>
      </c>
      <c r="E130" s="101">
        <v>719492.56279999996</v>
      </c>
      <c r="F130" s="102" t="s">
        <v>538</v>
      </c>
    </row>
    <row r="131" spans="1:6" x14ac:dyDescent="0.2">
      <c r="A131" s="98" t="s">
        <v>535</v>
      </c>
      <c r="B131" s="98" t="s">
        <v>536</v>
      </c>
      <c r="C131" s="99" t="s">
        <v>625</v>
      </c>
      <c r="D131" s="100" t="s">
        <v>482</v>
      </c>
      <c r="E131" s="101">
        <v>816192.43</v>
      </c>
      <c r="F131" s="102" t="s">
        <v>538</v>
      </c>
    </row>
    <row r="132" spans="1:6" x14ac:dyDescent="0.2">
      <c r="A132" s="103" t="s">
        <v>626</v>
      </c>
      <c r="B132" s="103" t="s">
        <v>627</v>
      </c>
      <c r="C132" s="104" t="s">
        <v>628</v>
      </c>
      <c r="D132" s="105" t="s">
        <v>482</v>
      </c>
      <c r="E132" s="106">
        <v>36954.32</v>
      </c>
      <c r="F132" s="107" t="s">
        <v>629</v>
      </c>
    </row>
    <row r="133" spans="1:6" ht="14.1" customHeight="1" x14ac:dyDescent="0.2">
      <c r="A133" s="103" t="s">
        <v>626</v>
      </c>
      <c r="B133" s="103" t="s">
        <v>627</v>
      </c>
      <c r="C133" s="104" t="s">
        <v>630</v>
      </c>
      <c r="D133" s="105" t="s">
        <v>482</v>
      </c>
      <c r="E133" s="106">
        <v>3776</v>
      </c>
      <c r="F133" s="107" t="s">
        <v>629</v>
      </c>
    </row>
    <row r="134" spans="1:6" ht="15.95" customHeight="1" x14ac:dyDescent="0.2">
      <c r="A134" s="103" t="s">
        <v>626</v>
      </c>
      <c r="B134" s="103" t="s">
        <v>627</v>
      </c>
      <c r="C134" s="104" t="s">
        <v>631</v>
      </c>
      <c r="D134" s="105" t="s">
        <v>482</v>
      </c>
      <c r="E134" s="106">
        <v>12390</v>
      </c>
      <c r="F134" s="107" t="s">
        <v>629</v>
      </c>
    </row>
    <row r="135" spans="1:6" ht="15" customHeight="1" x14ac:dyDescent="0.2">
      <c r="A135" s="103" t="s">
        <v>626</v>
      </c>
      <c r="B135" s="103" t="s">
        <v>627</v>
      </c>
      <c r="C135" s="104" t="s">
        <v>632</v>
      </c>
      <c r="D135" s="105" t="s">
        <v>482</v>
      </c>
      <c r="E135" s="106">
        <v>6293.7049999999999</v>
      </c>
      <c r="F135" s="107" t="s">
        <v>629</v>
      </c>
    </row>
    <row r="136" spans="1:6" ht="14.1" customHeight="1" x14ac:dyDescent="0.2">
      <c r="A136" s="103" t="s">
        <v>626</v>
      </c>
      <c r="B136" s="103" t="s">
        <v>627</v>
      </c>
      <c r="C136" s="104" t="s">
        <v>633</v>
      </c>
      <c r="D136" s="105" t="s">
        <v>482</v>
      </c>
      <c r="E136" s="106">
        <v>27200</v>
      </c>
      <c r="F136" s="107" t="s">
        <v>629</v>
      </c>
    </row>
    <row r="137" spans="1:6" ht="24" x14ac:dyDescent="0.2">
      <c r="A137" s="108" t="s">
        <v>448</v>
      </c>
      <c r="B137" s="108" t="s">
        <v>634</v>
      </c>
      <c r="C137" s="109" t="s">
        <v>635</v>
      </c>
      <c r="D137" s="110" t="s">
        <v>482</v>
      </c>
      <c r="E137" s="111">
        <v>109504</v>
      </c>
      <c r="F137" s="112" t="s">
        <v>636</v>
      </c>
    </row>
    <row r="138" spans="1:6" ht="24" x14ac:dyDescent="0.2">
      <c r="A138" s="108" t="s">
        <v>448</v>
      </c>
      <c r="B138" s="108" t="s">
        <v>634</v>
      </c>
      <c r="C138" s="109" t="s">
        <v>637</v>
      </c>
      <c r="D138" s="110" t="s">
        <v>482</v>
      </c>
      <c r="E138" s="111">
        <v>5723</v>
      </c>
      <c r="F138" s="112" t="s">
        <v>636</v>
      </c>
    </row>
    <row r="139" spans="1:6" ht="24" x14ac:dyDescent="0.2">
      <c r="A139" s="73" t="s">
        <v>638</v>
      </c>
      <c r="B139" s="73" t="s">
        <v>639</v>
      </c>
      <c r="C139" s="74" t="s">
        <v>640</v>
      </c>
      <c r="D139" s="75" t="s">
        <v>482</v>
      </c>
      <c r="E139" s="76">
        <v>6200</v>
      </c>
      <c r="F139" s="113" t="s">
        <v>641</v>
      </c>
    </row>
    <row r="140" spans="1:6" ht="36" x14ac:dyDescent="0.2">
      <c r="A140" s="73" t="s">
        <v>638</v>
      </c>
      <c r="B140" s="73" t="s">
        <v>639</v>
      </c>
      <c r="C140" s="74" t="s">
        <v>642</v>
      </c>
      <c r="D140" s="75" t="s">
        <v>482</v>
      </c>
      <c r="E140" s="76">
        <v>86568.53</v>
      </c>
      <c r="F140" s="113" t="s">
        <v>641</v>
      </c>
    </row>
    <row r="141" spans="1:6" ht="36" x14ac:dyDescent="0.2">
      <c r="A141" s="73" t="s">
        <v>638</v>
      </c>
      <c r="B141" s="73" t="s">
        <v>639</v>
      </c>
      <c r="C141" s="74" t="s">
        <v>643</v>
      </c>
      <c r="D141" s="75" t="s">
        <v>482</v>
      </c>
      <c r="E141" s="76">
        <v>100917.38</v>
      </c>
      <c r="F141" s="113" t="s">
        <v>641</v>
      </c>
    </row>
    <row r="142" spans="1:6" ht="15.95" customHeight="1" x14ac:dyDescent="0.2">
      <c r="A142" s="114" t="s">
        <v>232</v>
      </c>
      <c r="B142" s="114" t="s">
        <v>644</v>
      </c>
      <c r="C142" s="115" t="s">
        <v>645</v>
      </c>
      <c r="D142" s="116" t="s">
        <v>482</v>
      </c>
      <c r="E142" s="117">
        <v>1000</v>
      </c>
      <c r="F142" s="118" t="s">
        <v>646</v>
      </c>
    </row>
    <row r="143" spans="1:6" x14ac:dyDescent="0.2">
      <c r="A143" s="114" t="s">
        <v>232</v>
      </c>
      <c r="B143" s="114" t="s">
        <v>644</v>
      </c>
      <c r="C143" s="115" t="s">
        <v>647</v>
      </c>
      <c r="D143" s="116" t="s">
        <v>482</v>
      </c>
      <c r="E143" s="117">
        <v>200</v>
      </c>
      <c r="F143" s="118" t="s">
        <v>646</v>
      </c>
    </row>
    <row r="144" spans="1:6" ht="18" customHeight="1" x14ac:dyDescent="0.2">
      <c r="A144" s="114" t="s">
        <v>232</v>
      </c>
      <c r="B144" s="114" t="s">
        <v>644</v>
      </c>
      <c r="C144" s="115" t="s">
        <v>648</v>
      </c>
      <c r="D144" s="116" t="s">
        <v>482</v>
      </c>
      <c r="E144" s="117">
        <v>500</v>
      </c>
      <c r="F144" s="118" t="s">
        <v>646</v>
      </c>
    </row>
    <row r="145" spans="1:6" ht="17.25" customHeight="1" x14ac:dyDescent="0.2">
      <c r="A145" s="114" t="s">
        <v>232</v>
      </c>
      <c r="B145" s="114" t="s">
        <v>644</v>
      </c>
      <c r="C145" s="115" t="s">
        <v>649</v>
      </c>
      <c r="D145" s="116" t="s">
        <v>650</v>
      </c>
      <c r="E145" s="117">
        <v>197</v>
      </c>
      <c r="F145" s="119" t="s">
        <v>651</v>
      </c>
    </row>
    <row r="146" spans="1:6" x14ac:dyDescent="0.2">
      <c r="A146" s="114" t="s">
        <v>232</v>
      </c>
      <c r="B146" s="114" t="s">
        <v>644</v>
      </c>
      <c r="C146" s="115" t="s">
        <v>652</v>
      </c>
      <c r="D146" s="116" t="s">
        <v>650</v>
      </c>
      <c r="E146" s="117">
        <v>181</v>
      </c>
      <c r="F146" s="119" t="s">
        <v>651</v>
      </c>
    </row>
    <row r="147" spans="1:6" x14ac:dyDescent="0.2">
      <c r="A147" s="114" t="s">
        <v>232</v>
      </c>
      <c r="B147" s="114" t="s">
        <v>644</v>
      </c>
      <c r="C147" s="115" t="s">
        <v>653</v>
      </c>
      <c r="D147" s="116" t="s">
        <v>650</v>
      </c>
      <c r="E147" s="117">
        <v>251</v>
      </c>
      <c r="F147" s="118" t="s">
        <v>651</v>
      </c>
    </row>
    <row r="148" spans="1:6" x14ac:dyDescent="0.2">
      <c r="A148" s="114" t="s">
        <v>232</v>
      </c>
      <c r="B148" s="114" t="s">
        <v>644</v>
      </c>
      <c r="C148" s="115" t="s">
        <v>654</v>
      </c>
      <c r="D148" s="116" t="s">
        <v>650</v>
      </c>
      <c r="E148" s="117">
        <v>230</v>
      </c>
      <c r="F148" s="119" t="s">
        <v>651</v>
      </c>
    </row>
    <row r="149" spans="1:6" x14ac:dyDescent="0.2">
      <c r="A149" s="114" t="s">
        <v>232</v>
      </c>
      <c r="B149" s="114" t="s">
        <v>644</v>
      </c>
      <c r="C149" s="115" t="s">
        <v>655</v>
      </c>
      <c r="D149" s="116" t="s">
        <v>650</v>
      </c>
      <c r="E149" s="117">
        <v>110</v>
      </c>
      <c r="F149" s="118" t="s">
        <v>651</v>
      </c>
    </row>
    <row r="150" spans="1:6" x14ac:dyDescent="0.2">
      <c r="A150" s="73" t="s">
        <v>219</v>
      </c>
      <c r="B150" s="73" t="s">
        <v>656</v>
      </c>
      <c r="C150" s="74" t="s">
        <v>657</v>
      </c>
      <c r="D150" s="75" t="s">
        <v>658</v>
      </c>
      <c r="E150" s="76">
        <v>28.32</v>
      </c>
      <c r="F150" s="113" t="s">
        <v>659</v>
      </c>
    </row>
    <row r="151" spans="1:6" ht="24" x14ac:dyDescent="0.2">
      <c r="A151" s="73" t="s">
        <v>219</v>
      </c>
      <c r="B151" s="73" t="s">
        <v>656</v>
      </c>
      <c r="C151" s="74" t="s">
        <v>660</v>
      </c>
      <c r="D151" s="75" t="s">
        <v>482</v>
      </c>
      <c r="E151" s="76">
        <v>8500</v>
      </c>
      <c r="F151" s="113" t="s">
        <v>659</v>
      </c>
    </row>
    <row r="152" spans="1:6" x14ac:dyDescent="0.2">
      <c r="A152" s="73" t="s">
        <v>219</v>
      </c>
      <c r="B152" s="73" t="s">
        <v>656</v>
      </c>
      <c r="C152" s="74" t="s">
        <v>661</v>
      </c>
      <c r="D152" s="75" t="s">
        <v>482</v>
      </c>
      <c r="E152" s="76">
        <v>81.171999999999997</v>
      </c>
      <c r="F152" s="113" t="s">
        <v>659</v>
      </c>
    </row>
    <row r="153" spans="1:6" x14ac:dyDescent="0.2">
      <c r="A153" s="73" t="s">
        <v>219</v>
      </c>
      <c r="B153" s="73" t="s">
        <v>656</v>
      </c>
      <c r="C153" s="74" t="s">
        <v>662</v>
      </c>
      <c r="D153" s="75" t="s">
        <v>482</v>
      </c>
      <c r="E153" s="76">
        <v>103.3567</v>
      </c>
      <c r="F153" s="113" t="s">
        <v>659</v>
      </c>
    </row>
    <row r="154" spans="1:6" x14ac:dyDescent="0.2">
      <c r="A154" s="73" t="s">
        <v>219</v>
      </c>
      <c r="B154" s="73" t="s">
        <v>656</v>
      </c>
      <c r="C154" s="74" t="s">
        <v>663</v>
      </c>
      <c r="D154" s="75" t="s">
        <v>482</v>
      </c>
      <c r="E154" s="76">
        <v>20.059999999999999</v>
      </c>
      <c r="F154" s="113" t="s">
        <v>659</v>
      </c>
    </row>
    <row r="155" spans="1:6" ht="12.95" customHeight="1" x14ac:dyDescent="0.2">
      <c r="A155" s="73" t="s">
        <v>219</v>
      </c>
      <c r="B155" s="73" t="s">
        <v>656</v>
      </c>
      <c r="C155" s="74" t="s">
        <v>664</v>
      </c>
      <c r="D155" s="75" t="s">
        <v>482</v>
      </c>
      <c r="E155" s="76">
        <v>208.86</v>
      </c>
      <c r="F155" s="113" t="s">
        <v>659</v>
      </c>
    </row>
    <row r="156" spans="1:6" ht="15" customHeight="1" x14ac:dyDescent="0.2">
      <c r="A156" s="73" t="s">
        <v>219</v>
      </c>
      <c r="B156" s="73" t="s">
        <v>656</v>
      </c>
      <c r="C156" s="74" t="s">
        <v>665</v>
      </c>
      <c r="D156" s="75" t="s">
        <v>482</v>
      </c>
      <c r="E156" s="76">
        <v>206.73500000000001</v>
      </c>
      <c r="F156" s="113" t="s">
        <v>659</v>
      </c>
    </row>
    <row r="157" spans="1:6" ht="15" customHeight="1" x14ac:dyDescent="0.2">
      <c r="A157" s="73" t="s">
        <v>219</v>
      </c>
      <c r="B157" s="73" t="s">
        <v>656</v>
      </c>
      <c r="C157" s="74" t="s">
        <v>666</v>
      </c>
      <c r="D157" s="75" t="s">
        <v>482</v>
      </c>
      <c r="E157" s="76">
        <v>43.293999999999997</v>
      </c>
      <c r="F157" s="113" t="s">
        <v>659</v>
      </c>
    </row>
    <row r="158" spans="1:6" ht="15" customHeight="1" x14ac:dyDescent="0.2">
      <c r="A158" s="73" t="s">
        <v>219</v>
      </c>
      <c r="B158" s="73" t="s">
        <v>656</v>
      </c>
      <c r="C158" s="74" t="s">
        <v>667</v>
      </c>
      <c r="D158" s="75" t="s">
        <v>482</v>
      </c>
      <c r="E158" s="76">
        <v>5.9</v>
      </c>
      <c r="F158" s="113" t="s">
        <v>659</v>
      </c>
    </row>
    <row r="159" spans="1:6" ht="15" customHeight="1" x14ac:dyDescent="0.2">
      <c r="A159" s="73" t="s">
        <v>219</v>
      </c>
      <c r="B159" s="73" t="s">
        <v>656</v>
      </c>
      <c r="C159" s="74" t="s">
        <v>668</v>
      </c>
      <c r="D159" s="75" t="s">
        <v>482</v>
      </c>
      <c r="E159" s="76">
        <v>944</v>
      </c>
      <c r="F159" s="113" t="s">
        <v>659</v>
      </c>
    </row>
    <row r="160" spans="1:6" ht="15" customHeight="1" x14ac:dyDescent="0.2">
      <c r="A160" s="73" t="s">
        <v>219</v>
      </c>
      <c r="B160" s="73" t="s">
        <v>656</v>
      </c>
      <c r="C160" s="74" t="s">
        <v>669</v>
      </c>
      <c r="D160" s="75" t="s">
        <v>482</v>
      </c>
      <c r="E160" s="76">
        <v>571.12</v>
      </c>
      <c r="F160" s="113" t="s">
        <v>659</v>
      </c>
    </row>
    <row r="161" spans="1:6" ht="15" customHeight="1" x14ac:dyDescent="0.2">
      <c r="A161" s="73" t="s">
        <v>219</v>
      </c>
      <c r="B161" s="73" t="s">
        <v>656</v>
      </c>
      <c r="C161" s="74" t="s">
        <v>670</v>
      </c>
      <c r="D161" s="75" t="s">
        <v>482</v>
      </c>
      <c r="E161" s="76">
        <v>619.5</v>
      </c>
      <c r="F161" s="113" t="s">
        <v>659</v>
      </c>
    </row>
    <row r="162" spans="1:6" ht="15" customHeight="1" x14ac:dyDescent="0.2">
      <c r="A162" s="73" t="s">
        <v>219</v>
      </c>
      <c r="B162" s="73" t="s">
        <v>656</v>
      </c>
      <c r="C162" s="74" t="s">
        <v>671</v>
      </c>
      <c r="D162" s="75" t="s">
        <v>482</v>
      </c>
      <c r="E162" s="76">
        <v>100.3</v>
      </c>
      <c r="F162" s="113" t="s">
        <v>659</v>
      </c>
    </row>
    <row r="163" spans="1:6" ht="14.1" customHeight="1" x14ac:dyDescent="0.2">
      <c r="A163" s="73" t="s">
        <v>219</v>
      </c>
      <c r="B163" s="73" t="s">
        <v>656</v>
      </c>
      <c r="C163" s="74" t="s">
        <v>672</v>
      </c>
      <c r="D163" s="75" t="s">
        <v>482</v>
      </c>
      <c r="E163" s="76">
        <v>33.630000000000003</v>
      </c>
      <c r="F163" s="113" t="s">
        <v>659</v>
      </c>
    </row>
    <row r="164" spans="1:6" x14ac:dyDescent="0.2">
      <c r="A164" s="73" t="s">
        <v>219</v>
      </c>
      <c r="B164" s="73" t="s">
        <v>656</v>
      </c>
      <c r="C164" s="74" t="s">
        <v>673</v>
      </c>
      <c r="D164" s="75" t="s">
        <v>482</v>
      </c>
      <c r="E164" s="76">
        <v>44.25</v>
      </c>
      <c r="F164" s="113" t="s">
        <v>659</v>
      </c>
    </row>
    <row r="165" spans="1:6" x14ac:dyDescent="0.2">
      <c r="A165" s="73" t="s">
        <v>219</v>
      </c>
      <c r="B165" s="73" t="s">
        <v>656</v>
      </c>
      <c r="C165" s="74" t="s">
        <v>674</v>
      </c>
      <c r="D165" s="75" t="s">
        <v>482</v>
      </c>
      <c r="E165" s="76">
        <v>855.5</v>
      </c>
      <c r="F165" s="113" t="s">
        <v>659</v>
      </c>
    </row>
    <row r="166" spans="1:6" x14ac:dyDescent="0.2">
      <c r="A166" s="73" t="s">
        <v>219</v>
      </c>
      <c r="B166" s="73" t="s">
        <v>656</v>
      </c>
      <c r="C166" s="74" t="s">
        <v>675</v>
      </c>
      <c r="D166" s="75" t="s">
        <v>482</v>
      </c>
      <c r="E166" s="76">
        <v>60.2273</v>
      </c>
      <c r="F166" s="113" t="s">
        <v>659</v>
      </c>
    </row>
    <row r="167" spans="1:6" x14ac:dyDescent="0.2">
      <c r="A167" s="73" t="s">
        <v>219</v>
      </c>
      <c r="B167" s="73" t="s">
        <v>656</v>
      </c>
      <c r="C167" s="74" t="s">
        <v>676</v>
      </c>
      <c r="D167" s="75" t="s">
        <v>482</v>
      </c>
      <c r="E167" s="76">
        <v>102.8133</v>
      </c>
      <c r="F167" s="113" t="s">
        <v>659</v>
      </c>
    </row>
    <row r="168" spans="1:6" x14ac:dyDescent="0.2">
      <c r="A168" s="73" t="s">
        <v>219</v>
      </c>
      <c r="B168" s="73" t="s">
        <v>656</v>
      </c>
      <c r="C168" s="74" t="s">
        <v>677</v>
      </c>
      <c r="D168" s="75" t="s">
        <v>482</v>
      </c>
      <c r="E168" s="76">
        <v>3030.43</v>
      </c>
      <c r="F168" s="113" t="s">
        <v>659</v>
      </c>
    </row>
    <row r="169" spans="1:6" x14ac:dyDescent="0.2">
      <c r="A169" s="73" t="s">
        <v>219</v>
      </c>
      <c r="B169" s="73" t="s">
        <v>656</v>
      </c>
      <c r="C169" s="74" t="s">
        <v>678</v>
      </c>
      <c r="D169" s="75" t="s">
        <v>482</v>
      </c>
      <c r="E169" s="76">
        <v>858.45</v>
      </c>
      <c r="F169" s="113" t="s">
        <v>659</v>
      </c>
    </row>
    <row r="170" spans="1:6" x14ac:dyDescent="0.2">
      <c r="A170" s="73" t="s">
        <v>219</v>
      </c>
      <c r="B170" s="73" t="s">
        <v>656</v>
      </c>
      <c r="C170" s="74" t="s">
        <v>679</v>
      </c>
      <c r="D170" s="75" t="s">
        <v>482</v>
      </c>
      <c r="E170" s="76">
        <v>206.72329999999999</v>
      </c>
      <c r="F170" s="113" t="s">
        <v>659</v>
      </c>
    </row>
    <row r="171" spans="1:6" ht="15.95" customHeight="1" x14ac:dyDescent="0.2">
      <c r="A171" s="73" t="s">
        <v>219</v>
      </c>
      <c r="B171" s="73" t="s">
        <v>656</v>
      </c>
      <c r="C171" s="74" t="s">
        <v>680</v>
      </c>
      <c r="D171" s="75" t="s">
        <v>482</v>
      </c>
      <c r="E171" s="76">
        <v>4425</v>
      </c>
      <c r="F171" s="113" t="s">
        <v>659</v>
      </c>
    </row>
    <row r="172" spans="1:6" ht="24" x14ac:dyDescent="0.2">
      <c r="A172" s="73" t="s">
        <v>219</v>
      </c>
      <c r="B172" s="73" t="s">
        <v>656</v>
      </c>
      <c r="C172" s="74" t="s">
        <v>681</v>
      </c>
      <c r="D172" s="75" t="s">
        <v>482</v>
      </c>
      <c r="E172" s="76">
        <v>13500.0026</v>
      </c>
      <c r="F172" s="113" t="s">
        <v>659</v>
      </c>
    </row>
    <row r="173" spans="1:6" ht="20.25" customHeight="1" x14ac:dyDescent="0.2">
      <c r="A173" s="73" t="s">
        <v>219</v>
      </c>
      <c r="B173" s="73" t="s">
        <v>656</v>
      </c>
      <c r="C173" s="74" t="s">
        <v>682</v>
      </c>
      <c r="D173" s="75" t="s">
        <v>482</v>
      </c>
      <c r="E173" s="76">
        <v>1416</v>
      </c>
      <c r="F173" s="113" t="s">
        <v>659</v>
      </c>
    </row>
    <row r="174" spans="1:6" ht="21" customHeight="1" x14ac:dyDescent="0.2">
      <c r="A174" s="73" t="s">
        <v>219</v>
      </c>
      <c r="B174" s="73" t="s">
        <v>656</v>
      </c>
      <c r="C174" s="74" t="s">
        <v>683</v>
      </c>
      <c r="D174" s="75" t="s">
        <v>482</v>
      </c>
      <c r="E174" s="76">
        <v>3.54</v>
      </c>
      <c r="F174" s="120" t="s">
        <v>659</v>
      </c>
    </row>
    <row r="175" spans="1:6" ht="18" customHeight="1" x14ac:dyDescent="0.2">
      <c r="A175" s="73" t="s">
        <v>219</v>
      </c>
      <c r="B175" s="73" t="s">
        <v>656</v>
      </c>
      <c r="C175" s="74" t="s">
        <v>684</v>
      </c>
      <c r="D175" s="75" t="s">
        <v>482</v>
      </c>
      <c r="E175" s="76">
        <v>73.16</v>
      </c>
      <c r="F175" s="113" t="s">
        <v>659</v>
      </c>
    </row>
    <row r="176" spans="1:6" ht="20.25" customHeight="1" x14ac:dyDescent="0.2">
      <c r="A176" s="73" t="s">
        <v>219</v>
      </c>
      <c r="B176" s="73" t="s">
        <v>656</v>
      </c>
      <c r="C176" s="74" t="s">
        <v>685</v>
      </c>
      <c r="D176" s="75" t="s">
        <v>482</v>
      </c>
      <c r="E176" s="76">
        <v>548.26499999999999</v>
      </c>
      <c r="F176" s="113" t="s">
        <v>659</v>
      </c>
    </row>
    <row r="177" spans="1:6" ht="25.5" customHeight="1" x14ac:dyDescent="0.2">
      <c r="A177" s="73" t="s">
        <v>219</v>
      </c>
      <c r="B177" s="73" t="s">
        <v>656</v>
      </c>
      <c r="C177" s="74" t="s">
        <v>686</v>
      </c>
      <c r="D177" s="75" t="s">
        <v>482</v>
      </c>
      <c r="E177" s="76">
        <v>526.32500000000005</v>
      </c>
      <c r="F177" s="113" t="s">
        <v>659</v>
      </c>
    </row>
    <row r="178" spans="1:6" ht="19.5" customHeight="1" x14ac:dyDescent="0.2">
      <c r="A178" s="73" t="s">
        <v>219</v>
      </c>
      <c r="B178" s="73" t="s">
        <v>656</v>
      </c>
      <c r="C178" s="74" t="s">
        <v>687</v>
      </c>
      <c r="D178" s="75" t="s">
        <v>482</v>
      </c>
      <c r="E178" s="76">
        <v>3.54</v>
      </c>
      <c r="F178" s="120" t="s">
        <v>659</v>
      </c>
    </row>
    <row r="179" spans="1:6" ht="27.75" customHeight="1" x14ac:dyDescent="0.2">
      <c r="A179" s="73" t="s">
        <v>219</v>
      </c>
      <c r="B179" s="73" t="s">
        <v>656</v>
      </c>
      <c r="C179" s="74" t="s">
        <v>688</v>
      </c>
      <c r="D179" s="75" t="s">
        <v>482</v>
      </c>
      <c r="E179" s="76">
        <v>265.5</v>
      </c>
      <c r="F179" s="113" t="s">
        <v>659</v>
      </c>
    </row>
    <row r="180" spans="1:6" ht="21.75" customHeight="1" x14ac:dyDescent="0.2">
      <c r="A180" s="121" t="s">
        <v>124</v>
      </c>
      <c r="B180" s="121" t="s">
        <v>689</v>
      </c>
      <c r="C180" s="122" t="s">
        <v>690</v>
      </c>
      <c r="D180" s="123" t="s">
        <v>482</v>
      </c>
      <c r="E180" s="124">
        <v>1.9823999999999999</v>
      </c>
      <c r="F180" s="125" t="s">
        <v>691</v>
      </c>
    </row>
    <row r="181" spans="1:6" ht="22.5" customHeight="1" x14ac:dyDescent="0.2">
      <c r="A181" s="73" t="s">
        <v>200</v>
      </c>
      <c r="B181" s="73" t="s">
        <v>692</v>
      </c>
      <c r="C181" s="74" t="s">
        <v>693</v>
      </c>
      <c r="D181" s="75" t="s">
        <v>482</v>
      </c>
      <c r="E181" s="76">
        <v>7773.84</v>
      </c>
      <c r="F181" s="113" t="s">
        <v>694</v>
      </c>
    </row>
    <row r="182" spans="1:6" ht="24" x14ac:dyDescent="0.2">
      <c r="A182" s="73" t="s">
        <v>200</v>
      </c>
      <c r="B182" s="73" t="s">
        <v>692</v>
      </c>
      <c r="C182" s="74" t="s">
        <v>695</v>
      </c>
      <c r="D182" s="75" t="s">
        <v>482</v>
      </c>
      <c r="E182" s="76">
        <v>9343.24</v>
      </c>
      <c r="F182" s="113" t="s">
        <v>694</v>
      </c>
    </row>
    <row r="183" spans="1:6" ht="23.25" customHeight="1" x14ac:dyDescent="0.2">
      <c r="A183" s="73" t="s">
        <v>200</v>
      </c>
      <c r="B183" s="73" t="s">
        <v>692</v>
      </c>
      <c r="C183" s="74" t="s">
        <v>696</v>
      </c>
      <c r="D183" s="75" t="s">
        <v>482</v>
      </c>
      <c r="E183" s="76">
        <v>10915</v>
      </c>
      <c r="F183" s="113" t="s">
        <v>694</v>
      </c>
    </row>
    <row r="184" spans="1:6" ht="20.25" customHeight="1" x14ac:dyDescent="0.2">
      <c r="A184" s="73" t="s">
        <v>200</v>
      </c>
      <c r="B184" s="73" t="s">
        <v>692</v>
      </c>
      <c r="C184" s="74" t="s">
        <v>697</v>
      </c>
      <c r="D184" s="75" t="s">
        <v>482</v>
      </c>
      <c r="E184" s="76">
        <v>3923.5</v>
      </c>
      <c r="F184" s="113" t="s">
        <v>694</v>
      </c>
    </row>
    <row r="185" spans="1:6" ht="14.1" customHeight="1" x14ac:dyDescent="0.2">
      <c r="A185" s="73" t="s">
        <v>200</v>
      </c>
      <c r="B185" s="73" t="s">
        <v>692</v>
      </c>
      <c r="C185" s="74" t="s">
        <v>698</v>
      </c>
      <c r="D185" s="75" t="s">
        <v>482</v>
      </c>
      <c r="E185" s="76">
        <v>4543</v>
      </c>
      <c r="F185" s="113" t="s">
        <v>694</v>
      </c>
    </row>
    <row r="186" spans="1:6" ht="17.100000000000001" customHeight="1" x14ac:dyDescent="0.2">
      <c r="A186" s="73" t="s">
        <v>200</v>
      </c>
      <c r="B186" s="73" t="s">
        <v>692</v>
      </c>
      <c r="C186" s="74" t="s">
        <v>699</v>
      </c>
      <c r="D186" s="75" t="s">
        <v>482</v>
      </c>
      <c r="E186" s="76">
        <v>9204</v>
      </c>
      <c r="F186" s="113" t="s">
        <v>694</v>
      </c>
    </row>
    <row r="187" spans="1:6" ht="15.95" customHeight="1" x14ac:dyDescent="0.2">
      <c r="A187" s="73" t="s">
        <v>200</v>
      </c>
      <c r="B187" s="73" t="s">
        <v>692</v>
      </c>
      <c r="C187" s="74" t="s">
        <v>700</v>
      </c>
      <c r="D187" s="75" t="s">
        <v>482</v>
      </c>
      <c r="E187" s="76">
        <v>1239</v>
      </c>
      <c r="F187" s="113" t="s">
        <v>694</v>
      </c>
    </row>
    <row r="188" spans="1:6" ht="15.95" customHeight="1" x14ac:dyDescent="0.2">
      <c r="A188" s="73" t="s">
        <v>200</v>
      </c>
      <c r="B188" s="73" t="s">
        <v>692</v>
      </c>
      <c r="C188" s="74" t="s">
        <v>701</v>
      </c>
      <c r="D188" s="75" t="s">
        <v>482</v>
      </c>
      <c r="E188" s="76">
        <v>1239</v>
      </c>
      <c r="F188" s="113" t="s">
        <v>694</v>
      </c>
    </row>
    <row r="189" spans="1:6" ht="32.25" customHeight="1" x14ac:dyDescent="0.2">
      <c r="A189" s="126" t="s">
        <v>154</v>
      </c>
      <c r="B189" s="126" t="s">
        <v>702</v>
      </c>
      <c r="C189" s="126" t="s">
        <v>703</v>
      </c>
      <c r="D189" s="127" t="s">
        <v>482</v>
      </c>
      <c r="E189" s="128">
        <v>54999.99</v>
      </c>
      <c r="F189" s="129" t="s">
        <v>704</v>
      </c>
    </row>
    <row r="190" spans="1:6" ht="30.75" customHeight="1" x14ac:dyDescent="0.2">
      <c r="A190" s="126" t="s">
        <v>154</v>
      </c>
      <c r="B190" s="126" t="s">
        <v>702</v>
      </c>
      <c r="C190" s="126" t="s">
        <v>705</v>
      </c>
      <c r="D190" s="127" t="s">
        <v>482</v>
      </c>
      <c r="E190" s="128">
        <v>17023.8</v>
      </c>
      <c r="F190" s="129" t="s">
        <v>704</v>
      </c>
    </row>
    <row r="191" spans="1:6" ht="25.5" customHeight="1" x14ac:dyDescent="0.2">
      <c r="A191" s="130" t="s">
        <v>706</v>
      </c>
      <c r="B191" s="126" t="s">
        <v>702</v>
      </c>
      <c r="C191" s="131" t="s">
        <v>707</v>
      </c>
      <c r="D191" s="132" t="s">
        <v>482</v>
      </c>
      <c r="E191" s="133">
        <v>4130</v>
      </c>
      <c r="F191" s="134" t="s">
        <v>708</v>
      </c>
    </row>
    <row r="192" spans="1:6" ht="15.95" customHeight="1" x14ac:dyDescent="0.2">
      <c r="A192" s="130" t="s">
        <v>706</v>
      </c>
      <c r="B192" s="126" t="s">
        <v>702</v>
      </c>
      <c r="C192" s="131" t="s">
        <v>709</v>
      </c>
      <c r="D192" s="132" t="s">
        <v>482</v>
      </c>
      <c r="E192" s="133">
        <v>16048</v>
      </c>
      <c r="F192" s="134" t="s">
        <v>708</v>
      </c>
    </row>
    <row r="193" spans="1:6" ht="27.75" customHeight="1" x14ac:dyDescent="0.2">
      <c r="A193" s="130" t="s">
        <v>706</v>
      </c>
      <c r="B193" s="126" t="s">
        <v>702</v>
      </c>
      <c r="C193" s="131" t="s">
        <v>710</v>
      </c>
      <c r="D193" s="135" t="s">
        <v>482</v>
      </c>
      <c r="E193" s="133">
        <v>24502.7</v>
      </c>
      <c r="F193" s="134" t="s">
        <v>708</v>
      </c>
    </row>
    <row r="194" spans="1:6" ht="34.5" customHeight="1" x14ac:dyDescent="0.2">
      <c r="A194" s="126" t="s">
        <v>153</v>
      </c>
      <c r="B194" s="126" t="s">
        <v>702</v>
      </c>
      <c r="C194" s="126" t="s">
        <v>711</v>
      </c>
      <c r="D194" s="127" t="s">
        <v>482</v>
      </c>
      <c r="E194" s="128">
        <v>715000</v>
      </c>
      <c r="F194" s="129" t="s">
        <v>712</v>
      </c>
    </row>
    <row r="195" spans="1:6" ht="23.25" customHeight="1" x14ac:dyDescent="0.2">
      <c r="A195" s="126" t="s">
        <v>713</v>
      </c>
      <c r="B195" s="126" t="s">
        <v>702</v>
      </c>
      <c r="C195" s="126" t="s">
        <v>714</v>
      </c>
      <c r="D195" s="127" t="s">
        <v>482</v>
      </c>
      <c r="E195" s="128">
        <v>60742.81</v>
      </c>
      <c r="F195" s="129" t="s">
        <v>704</v>
      </c>
    </row>
    <row r="196" spans="1:6" ht="25.5" customHeight="1" x14ac:dyDescent="0.2">
      <c r="A196" s="98" t="s">
        <v>713</v>
      </c>
      <c r="B196" s="126" t="s">
        <v>702</v>
      </c>
      <c r="C196" s="126" t="s">
        <v>715</v>
      </c>
      <c r="D196" s="127" t="s">
        <v>482</v>
      </c>
      <c r="E196" s="128">
        <v>30385</v>
      </c>
      <c r="F196" s="129" t="s">
        <v>704</v>
      </c>
    </row>
    <row r="197" spans="1:6" ht="24" x14ac:dyDescent="0.2">
      <c r="A197" s="126" t="s">
        <v>713</v>
      </c>
      <c r="B197" s="126" t="s">
        <v>702</v>
      </c>
      <c r="C197" s="126" t="s">
        <v>716</v>
      </c>
      <c r="D197" s="127" t="s">
        <v>482</v>
      </c>
      <c r="E197" s="128">
        <v>79818.740000000005</v>
      </c>
      <c r="F197" s="129" t="s">
        <v>704</v>
      </c>
    </row>
    <row r="198" spans="1:6" ht="24" x14ac:dyDescent="0.2">
      <c r="A198" s="98" t="s">
        <v>713</v>
      </c>
      <c r="B198" s="126" t="s">
        <v>702</v>
      </c>
      <c r="C198" s="126" t="s">
        <v>717</v>
      </c>
      <c r="D198" s="127" t="s">
        <v>482</v>
      </c>
      <c r="E198" s="128">
        <v>4500</v>
      </c>
      <c r="F198" s="129" t="s">
        <v>718</v>
      </c>
    </row>
    <row r="199" spans="1:6" ht="24" x14ac:dyDescent="0.2">
      <c r="A199" s="98" t="s">
        <v>713</v>
      </c>
      <c r="B199" s="126" t="s">
        <v>702</v>
      </c>
      <c r="C199" s="99" t="s">
        <v>719</v>
      </c>
      <c r="D199" s="100" t="s">
        <v>482</v>
      </c>
      <c r="E199" s="101">
        <v>44840</v>
      </c>
      <c r="F199" s="102" t="s">
        <v>720</v>
      </c>
    </row>
    <row r="200" spans="1:6" ht="14.1" customHeight="1" x14ac:dyDescent="0.2">
      <c r="A200" s="126" t="s">
        <v>713</v>
      </c>
      <c r="B200" s="126" t="s">
        <v>702</v>
      </c>
      <c r="C200" s="126" t="s">
        <v>721</v>
      </c>
      <c r="D200" s="127" t="s">
        <v>482</v>
      </c>
      <c r="E200" s="128">
        <v>8850</v>
      </c>
      <c r="F200" s="129" t="s">
        <v>704</v>
      </c>
    </row>
    <row r="201" spans="1:6" ht="14.1" customHeight="1" x14ac:dyDescent="0.2">
      <c r="A201" s="98" t="s">
        <v>722</v>
      </c>
      <c r="B201" s="126" t="s">
        <v>702</v>
      </c>
      <c r="C201" s="136" t="s">
        <v>723</v>
      </c>
      <c r="D201" s="137" t="s">
        <v>482</v>
      </c>
      <c r="E201" s="138">
        <v>45459.5</v>
      </c>
      <c r="F201" s="139" t="s">
        <v>724</v>
      </c>
    </row>
    <row r="202" spans="1:6" ht="15.95" customHeight="1" x14ac:dyDescent="0.2">
      <c r="A202" s="98" t="s">
        <v>722</v>
      </c>
      <c r="B202" s="126" t="s">
        <v>702</v>
      </c>
      <c r="C202" s="136" t="s">
        <v>725</v>
      </c>
      <c r="D202" s="137" t="s">
        <v>482</v>
      </c>
      <c r="E202" s="138">
        <v>7500</v>
      </c>
      <c r="F202" s="139" t="s">
        <v>726</v>
      </c>
    </row>
    <row r="203" spans="1:6" ht="15" customHeight="1" x14ac:dyDescent="0.2">
      <c r="A203" s="140" t="s">
        <v>243</v>
      </c>
      <c r="B203" s="140" t="s">
        <v>727</v>
      </c>
      <c r="C203" s="141" t="s">
        <v>728</v>
      </c>
      <c r="D203" s="142" t="s">
        <v>482</v>
      </c>
      <c r="E203" s="143">
        <v>68.44</v>
      </c>
      <c r="F203" s="144" t="s">
        <v>729</v>
      </c>
    </row>
    <row r="204" spans="1:6" ht="15" customHeight="1" x14ac:dyDescent="0.2">
      <c r="A204" s="140" t="s">
        <v>243</v>
      </c>
      <c r="B204" s="140" t="s">
        <v>727</v>
      </c>
      <c r="C204" s="141" t="s">
        <v>730</v>
      </c>
      <c r="D204" s="142" t="s">
        <v>482</v>
      </c>
      <c r="E204" s="143">
        <v>3935.3</v>
      </c>
      <c r="F204" s="144" t="s">
        <v>729</v>
      </c>
    </row>
    <row r="205" spans="1:6" ht="14.1" customHeight="1" x14ac:dyDescent="0.2">
      <c r="A205" s="140" t="s">
        <v>243</v>
      </c>
      <c r="B205" s="140" t="s">
        <v>727</v>
      </c>
      <c r="C205" s="141" t="s">
        <v>731</v>
      </c>
      <c r="D205" s="142" t="s">
        <v>482</v>
      </c>
      <c r="E205" s="143">
        <v>1548</v>
      </c>
      <c r="F205" s="144" t="s">
        <v>729</v>
      </c>
    </row>
    <row r="206" spans="1:6" ht="12.95" customHeight="1" x14ac:dyDescent="0.2">
      <c r="A206" s="140" t="s">
        <v>243</v>
      </c>
      <c r="B206" s="140" t="s">
        <v>727</v>
      </c>
      <c r="C206" s="141" t="s">
        <v>732</v>
      </c>
      <c r="D206" s="142" t="s">
        <v>482</v>
      </c>
      <c r="E206" s="143">
        <v>130</v>
      </c>
      <c r="F206" s="144" t="s">
        <v>729</v>
      </c>
    </row>
    <row r="207" spans="1:6" x14ac:dyDescent="0.2">
      <c r="A207" s="140" t="s">
        <v>243</v>
      </c>
      <c r="B207" s="140" t="s">
        <v>727</v>
      </c>
      <c r="C207" s="141" t="s">
        <v>733</v>
      </c>
      <c r="D207" s="142" t="s">
        <v>482</v>
      </c>
      <c r="E207" s="143">
        <v>341.02</v>
      </c>
      <c r="F207" s="144" t="s">
        <v>729</v>
      </c>
    </row>
    <row r="208" spans="1:6" x14ac:dyDescent="0.2">
      <c r="A208" s="140" t="s">
        <v>243</v>
      </c>
      <c r="B208" s="140" t="s">
        <v>727</v>
      </c>
      <c r="C208" s="141" t="s">
        <v>734</v>
      </c>
      <c r="D208" s="142" t="s">
        <v>482</v>
      </c>
      <c r="E208" s="143">
        <v>120</v>
      </c>
      <c r="F208" s="144" t="s">
        <v>729</v>
      </c>
    </row>
    <row r="209" spans="1:6" x14ac:dyDescent="0.2">
      <c r="A209" s="140" t="s">
        <v>243</v>
      </c>
      <c r="B209" s="140" t="s">
        <v>727</v>
      </c>
      <c r="C209" s="141" t="s">
        <v>735</v>
      </c>
      <c r="D209" s="142" t="s">
        <v>650</v>
      </c>
      <c r="E209" s="143">
        <v>57.784999999999997</v>
      </c>
      <c r="F209" s="144" t="s">
        <v>729</v>
      </c>
    </row>
    <row r="210" spans="1:6" x14ac:dyDescent="0.2">
      <c r="A210" s="140" t="s">
        <v>243</v>
      </c>
      <c r="B210" s="140" t="s">
        <v>727</v>
      </c>
      <c r="C210" s="141" t="s">
        <v>736</v>
      </c>
      <c r="D210" s="142" t="s">
        <v>650</v>
      </c>
      <c r="E210" s="143">
        <v>118</v>
      </c>
      <c r="F210" s="144" t="s">
        <v>729</v>
      </c>
    </row>
    <row r="211" spans="1:6" x14ac:dyDescent="0.2">
      <c r="A211" s="140" t="s">
        <v>243</v>
      </c>
      <c r="B211" s="140" t="s">
        <v>727</v>
      </c>
      <c r="C211" s="141" t="s">
        <v>737</v>
      </c>
      <c r="D211" s="142" t="s">
        <v>650</v>
      </c>
      <c r="E211" s="143">
        <v>138.06</v>
      </c>
      <c r="F211" s="144" t="s">
        <v>729</v>
      </c>
    </row>
    <row r="212" spans="1:6" x14ac:dyDescent="0.2">
      <c r="A212" s="140" t="s">
        <v>243</v>
      </c>
      <c r="B212" s="140" t="s">
        <v>727</v>
      </c>
      <c r="C212" s="141" t="s">
        <v>738</v>
      </c>
      <c r="D212" s="142" t="s">
        <v>650</v>
      </c>
      <c r="E212" s="143">
        <v>136.88</v>
      </c>
      <c r="F212" s="144" t="s">
        <v>729</v>
      </c>
    </row>
    <row r="213" spans="1:6" ht="14.1" customHeight="1" x14ac:dyDescent="0.2">
      <c r="A213" s="140" t="s">
        <v>243</v>
      </c>
      <c r="B213" s="140" t="s">
        <v>727</v>
      </c>
      <c r="C213" s="141" t="s">
        <v>739</v>
      </c>
      <c r="D213" s="142" t="s">
        <v>482</v>
      </c>
      <c r="E213" s="143">
        <v>270</v>
      </c>
      <c r="F213" s="144" t="s">
        <v>729</v>
      </c>
    </row>
    <row r="214" spans="1:6" ht="15" customHeight="1" x14ac:dyDescent="0.2">
      <c r="A214" s="140" t="s">
        <v>243</v>
      </c>
      <c r="B214" s="140" t="s">
        <v>727</v>
      </c>
      <c r="C214" s="141" t="s">
        <v>740</v>
      </c>
      <c r="D214" s="142" t="s">
        <v>482</v>
      </c>
      <c r="E214" s="143">
        <v>300</v>
      </c>
      <c r="F214" s="144" t="s">
        <v>729</v>
      </c>
    </row>
    <row r="215" spans="1:6" x14ac:dyDescent="0.2">
      <c r="A215" s="140" t="s">
        <v>243</v>
      </c>
      <c r="B215" s="140" t="s">
        <v>727</v>
      </c>
      <c r="C215" s="141" t="s">
        <v>741</v>
      </c>
      <c r="D215" s="142" t="s">
        <v>482</v>
      </c>
      <c r="E215" s="143">
        <v>160</v>
      </c>
      <c r="F215" s="144" t="s">
        <v>729</v>
      </c>
    </row>
    <row r="216" spans="1:6" x14ac:dyDescent="0.2">
      <c r="A216" s="140" t="s">
        <v>243</v>
      </c>
      <c r="B216" s="140" t="s">
        <v>727</v>
      </c>
      <c r="C216" s="141" t="s">
        <v>742</v>
      </c>
      <c r="D216" s="142" t="s">
        <v>482</v>
      </c>
      <c r="E216" s="143">
        <v>728.06</v>
      </c>
      <c r="F216" s="144" t="s">
        <v>729</v>
      </c>
    </row>
    <row r="217" spans="1:6" x14ac:dyDescent="0.2">
      <c r="A217" s="140" t="s">
        <v>243</v>
      </c>
      <c r="B217" s="140" t="s">
        <v>727</v>
      </c>
      <c r="C217" s="141" t="s">
        <v>743</v>
      </c>
      <c r="D217" s="142" t="s">
        <v>482</v>
      </c>
      <c r="E217" s="143">
        <v>125</v>
      </c>
      <c r="F217" s="144" t="s">
        <v>729</v>
      </c>
    </row>
    <row r="218" spans="1:6" x14ac:dyDescent="0.2">
      <c r="A218" s="145" t="s">
        <v>744</v>
      </c>
      <c r="B218" s="145" t="s">
        <v>745</v>
      </c>
      <c r="C218" s="146" t="s">
        <v>746</v>
      </c>
      <c r="D218" s="147" t="s">
        <v>482</v>
      </c>
      <c r="E218" s="148">
        <v>7123.8959999999997</v>
      </c>
      <c r="F218" s="149" t="s">
        <v>747</v>
      </c>
    </row>
    <row r="219" spans="1:6" x14ac:dyDescent="0.2">
      <c r="A219" s="145" t="s">
        <v>744</v>
      </c>
      <c r="B219" s="145" t="s">
        <v>745</v>
      </c>
      <c r="C219" s="146" t="s">
        <v>748</v>
      </c>
      <c r="D219" s="150" t="s">
        <v>482</v>
      </c>
      <c r="E219" s="151">
        <v>13570</v>
      </c>
      <c r="F219" s="152" t="s">
        <v>747</v>
      </c>
    </row>
    <row r="220" spans="1:6" ht="19.5" customHeight="1" x14ac:dyDescent="0.2">
      <c r="A220" s="153" t="s">
        <v>253</v>
      </c>
      <c r="B220" s="153" t="s">
        <v>749</v>
      </c>
      <c r="C220" s="154" t="s">
        <v>750</v>
      </c>
      <c r="D220" s="155" t="s">
        <v>482</v>
      </c>
      <c r="E220" s="156">
        <v>6938.4</v>
      </c>
      <c r="F220" s="157" t="s">
        <v>751</v>
      </c>
    </row>
    <row r="221" spans="1:6" ht="15.95" customHeight="1" x14ac:dyDescent="0.2">
      <c r="A221" s="158" t="s">
        <v>253</v>
      </c>
      <c r="B221" s="153" t="s">
        <v>749</v>
      </c>
      <c r="C221" s="159" t="s">
        <v>752</v>
      </c>
      <c r="D221" s="160" t="s">
        <v>482</v>
      </c>
      <c r="E221" s="161">
        <v>11800</v>
      </c>
      <c r="F221" s="162" t="s">
        <v>753</v>
      </c>
    </row>
    <row r="222" spans="1:6" ht="15.95" customHeight="1" x14ac:dyDescent="0.2">
      <c r="A222" s="158" t="s">
        <v>253</v>
      </c>
      <c r="B222" s="153" t="s">
        <v>749</v>
      </c>
      <c r="C222" s="159" t="s">
        <v>754</v>
      </c>
      <c r="D222" s="160" t="s">
        <v>482</v>
      </c>
      <c r="E222" s="161">
        <v>10620</v>
      </c>
      <c r="F222" s="162" t="s">
        <v>753</v>
      </c>
    </row>
    <row r="223" spans="1:6" x14ac:dyDescent="0.2">
      <c r="A223" s="153" t="s">
        <v>253</v>
      </c>
      <c r="B223" s="153" t="s">
        <v>749</v>
      </c>
      <c r="C223" s="154" t="s">
        <v>755</v>
      </c>
      <c r="D223" s="155" t="s">
        <v>482</v>
      </c>
      <c r="E223" s="156">
        <v>8142</v>
      </c>
      <c r="F223" s="157" t="s">
        <v>751</v>
      </c>
    </row>
    <row r="224" spans="1:6" x14ac:dyDescent="0.2">
      <c r="A224" s="158" t="s">
        <v>253</v>
      </c>
      <c r="B224" s="153" t="s">
        <v>749</v>
      </c>
      <c r="C224" s="159" t="s">
        <v>756</v>
      </c>
      <c r="D224" s="160" t="s">
        <v>482</v>
      </c>
      <c r="E224" s="161">
        <v>11227.8771</v>
      </c>
      <c r="F224" s="163" t="s">
        <v>753</v>
      </c>
    </row>
    <row r="225" spans="1:6" ht="21.75" customHeight="1" x14ac:dyDescent="0.2">
      <c r="A225" s="153" t="s">
        <v>253</v>
      </c>
      <c r="B225" s="153" t="s">
        <v>749</v>
      </c>
      <c r="C225" s="154" t="s">
        <v>757</v>
      </c>
      <c r="D225" s="155" t="s">
        <v>482</v>
      </c>
      <c r="E225" s="156">
        <v>8496</v>
      </c>
      <c r="F225" s="157" t="s">
        <v>751</v>
      </c>
    </row>
    <row r="226" spans="1:6" ht="23.25" customHeight="1" x14ac:dyDescent="0.2">
      <c r="A226" s="153" t="s">
        <v>253</v>
      </c>
      <c r="B226" s="153" t="s">
        <v>749</v>
      </c>
      <c r="C226" s="154" t="s">
        <v>758</v>
      </c>
      <c r="D226" s="164" t="s">
        <v>482</v>
      </c>
      <c r="E226" s="165">
        <v>5605</v>
      </c>
      <c r="F226" s="166" t="s">
        <v>751</v>
      </c>
    </row>
    <row r="227" spans="1:6" ht="23.25" customHeight="1" x14ac:dyDescent="0.2">
      <c r="A227" s="158" t="s">
        <v>253</v>
      </c>
      <c r="B227" s="153" t="s">
        <v>749</v>
      </c>
      <c r="C227" s="159" t="s">
        <v>759</v>
      </c>
      <c r="D227" s="160" t="s">
        <v>482</v>
      </c>
      <c r="E227" s="161">
        <v>14160</v>
      </c>
      <c r="F227" s="163" t="s">
        <v>753</v>
      </c>
    </row>
    <row r="228" spans="1:6" ht="24" x14ac:dyDescent="0.2">
      <c r="A228" s="153" t="s">
        <v>253</v>
      </c>
      <c r="B228" s="153" t="s">
        <v>749</v>
      </c>
      <c r="C228" s="154" t="s">
        <v>760</v>
      </c>
      <c r="D228" s="155" t="s">
        <v>482</v>
      </c>
      <c r="E228" s="156">
        <v>1121</v>
      </c>
      <c r="F228" s="157" t="s">
        <v>751</v>
      </c>
    </row>
    <row r="229" spans="1:6" ht="24" x14ac:dyDescent="0.2">
      <c r="A229" s="158" t="s">
        <v>253</v>
      </c>
      <c r="B229" s="153" t="s">
        <v>749</v>
      </c>
      <c r="C229" s="159" t="s">
        <v>761</v>
      </c>
      <c r="D229" s="160" t="s">
        <v>482</v>
      </c>
      <c r="E229" s="161">
        <v>450</v>
      </c>
      <c r="F229" s="163" t="s">
        <v>753</v>
      </c>
    </row>
    <row r="230" spans="1:6" ht="24" x14ac:dyDescent="0.2">
      <c r="A230" s="153" t="s">
        <v>253</v>
      </c>
      <c r="B230" s="153" t="s">
        <v>749</v>
      </c>
      <c r="C230" s="154" t="s">
        <v>762</v>
      </c>
      <c r="D230" s="155" t="s">
        <v>482</v>
      </c>
      <c r="E230" s="156">
        <v>5900</v>
      </c>
      <c r="F230" s="157" t="s">
        <v>751</v>
      </c>
    </row>
    <row r="231" spans="1:6" ht="24" x14ac:dyDescent="0.2">
      <c r="A231" s="158" t="s">
        <v>253</v>
      </c>
      <c r="B231" s="153" t="s">
        <v>749</v>
      </c>
      <c r="C231" s="159" t="s">
        <v>763</v>
      </c>
      <c r="D231" s="160" t="s">
        <v>482</v>
      </c>
      <c r="E231" s="161">
        <v>14160</v>
      </c>
      <c r="F231" s="163" t="s">
        <v>753</v>
      </c>
    </row>
    <row r="232" spans="1:6" x14ac:dyDescent="0.2">
      <c r="A232" s="153" t="s">
        <v>253</v>
      </c>
      <c r="B232" s="153" t="s">
        <v>749</v>
      </c>
      <c r="C232" s="154" t="s">
        <v>764</v>
      </c>
      <c r="D232" s="155" t="s">
        <v>482</v>
      </c>
      <c r="E232" s="156">
        <v>18880</v>
      </c>
      <c r="F232" s="166" t="s">
        <v>751</v>
      </c>
    </row>
    <row r="233" spans="1:6" ht="24" x14ac:dyDescent="0.2">
      <c r="A233" s="153" t="s">
        <v>253</v>
      </c>
      <c r="B233" s="153" t="s">
        <v>749</v>
      </c>
      <c r="C233" s="154" t="s">
        <v>765</v>
      </c>
      <c r="D233" s="155" t="s">
        <v>482</v>
      </c>
      <c r="E233" s="156">
        <v>4130</v>
      </c>
      <c r="F233" s="166" t="s">
        <v>751</v>
      </c>
    </row>
    <row r="234" spans="1:6" x14ac:dyDescent="0.2">
      <c r="A234" s="153" t="s">
        <v>253</v>
      </c>
      <c r="B234" s="153" t="s">
        <v>749</v>
      </c>
      <c r="C234" s="154" t="s">
        <v>766</v>
      </c>
      <c r="D234" s="155" t="s">
        <v>482</v>
      </c>
      <c r="E234" s="156">
        <v>2950</v>
      </c>
      <c r="F234" s="166" t="s">
        <v>751</v>
      </c>
    </row>
    <row r="235" spans="1:6" ht="24" x14ac:dyDescent="0.2">
      <c r="A235" s="158" t="s">
        <v>253</v>
      </c>
      <c r="B235" s="153" t="s">
        <v>749</v>
      </c>
      <c r="C235" s="159" t="s">
        <v>767</v>
      </c>
      <c r="D235" s="160" t="s">
        <v>482</v>
      </c>
      <c r="E235" s="161">
        <v>7949.66</v>
      </c>
      <c r="F235" s="163" t="s">
        <v>753</v>
      </c>
    </row>
    <row r="236" spans="1:6" x14ac:dyDescent="0.2">
      <c r="A236" s="158" t="s">
        <v>253</v>
      </c>
      <c r="B236" s="153" t="s">
        <v>749</v>
      </c>
      <c r="C236" s="159" t="s">
        <v>768</v>
      </c>
      <c r="D236" s="160" t="s">
        <v>482</v>
      </c>
      <c r="E236" s="161">
        <v>1303.9000000000001</v>
      </c>
      <c r="F236" s="163" t="s">
        <v>753</v>
      </c>
    </row>
    <row r="237" spans="1:6" ht="24" x14ac:dyDescent="0.2">
      <c r="A237" s="158" t="s">
        <v>253</v>
      </c>
      <c r="B237" s="153" t="s">
        <v>749</v>
      </c>
      <c r="C237" s="159" t="s">
        <v>769</v>
      </c>
      <c r="D237" s="160" t="s">
        <v>482</v>
      </c>
      <c r="E237" s="161">
        <v>7949.66</v>
      </c>
      <c r="F237" s="163" t="s">
        <v>753</v>
      </c>
    </row>
    <row r="238" spans="1:6" ht="24" x14ac:dyDescent="0.2">
      <c r="A238" s="158" t="s">
        <v>253</v>
      </c>
      <c r="B238" s="153" t="s">
        <v>749</v>
      </c>
      <c r="C238" s="159" t="s">
        <v>770</v>
      </c>
      <c r="D238" s="160" t="s">
        <v>482</v>
      </c>
      <c r="E238" s="161">
        <v>9912</v>
      </c>
      <c r="F238" s="163" t="s">
        <v>753</v>
      </c>
    </row>
    <row r="239" spans="1:6" ht="19.5" customHeight="1" x14ac:dyDescent="0.2">
      <c r="A239" s="153" t="s">
        <v>253</v>
      </c>
      <c r="B239" s="153" t="s">
        <v>749</v>
      </c>
      <c r="C239" s="167" t="s">
        <v>771</v>
      </c>
      <c r="D239" s="164" t="s">
        <v>482</v>
      </c>
      <c r="E239" s="165">
        <v>14004.83</v>
      </c>
      <c r="F239" s="166" t="s">
        <v>751</v>
      </c>
    </row>
    <row r="240" spans="1:6" ht="20.25" customHeight="1" x14ac:dyDescent="0.2">
      <c r="A240" s="153" t="s">
        <v>253</v>
      </c>
      <c r="B240" s="153" t="s">
        <v>749</v>
      </c>
      <c r="C240" s="154" t="s">
        <v>772</v>
      </c>
      <c r="D240" s="155" t="s">
        <v>482</v>
      </c>
      <c r="E240" s="156">
        <v>12019.008</v>
      </c>
      <c r="F240" s="166" t="s">
        <v>751</v>
      </c>
    </row>
    <row r="241" spans="1:6" ht="24" x14ac:dyDescent="0.2">
      <c r="A241" s="153" t="s">
        <v>253</v>
      </c>
      <c r="B241" s="153" t="s">
        <v>749</v>
      </c>
      <c r="C241" s="154" t="s">
        <v>773</v>
      </c>
      <c r="D241" s="164" t="s">
        <v>482</v>
      </c>
      <c r="E241" s="165">
        <v>4378.9799999999996</v>
      </c>
      <c r="F241" s="166" t="s">
        <v>753</v>
      </c>
    </row>
    <row r="242" spans="1:6" ht="24" x14ac:dyDescent="0.2">
      <c r="A242" s="153" t="s">
        <v>253</v>
      </c>
      <c r="B242" s="153" t="s">
        <v>749</v>
      </c>
      <c r="C242" s="154" t="s">
        <v>774</v>
      </c>
      <c r="D242" s="155" t="s">
        <v>482</v>
      </c>
      <c r="E242" s="156">
        <v>3482.18</v>
      </c>
      <c r="F242" s="157" t="s">
        <v>751</v>
      </c>
    </row>
    <row r="243" spans="1:6" ht="24" x14ac:dyDescent="0.2">
      <c r="A243" s="153" t="s">
        <v>253</v>
      </c>
      <c r="B243" s="153" t="s">
        <v>749</v>
      </c>
      <c r="C243" s="154" t="s">
        <v>775</v>
      </c>
      <c r="D243" s="155" t="s">
        <v>482</v>
      </c>
      <c r="E243" s="156">
        <v>6755.7359999999999</v>
      </c>
      <c r="F243" s="166" t="s">
        <v>751</v>
      </c>
    </row>
    <row r="244" spans="1:6" ht="12.95" customHeight="1" x14ac:dyDescent="0.2">
      <c r="A244" s="168" t="s">
        <v>145</v>
      </c>
      <c r="B244" s="168" t="s">
        <v>776</v>
      </c>
      <c r="C244" s="169" t="s">
        <v>777</v>
      </c>
      <c r="D244" s="170" t="s">
        <v>482</v>
      </c>
      <c r="E244" s="171"/>
      <c r="F244" s="172" t="s">
        <v>778</v>
      </c>
    </row>
    <row r="245" spans="1:6" ht="24" x14ac:dyDescent="0.2">
      <c r="A245" s="173" t="s">
        <v>275</v>
      </c>
      <c r="B245" s="173" t="s">
        <v>779</v>
      </c>
      <c r="C245" s="174" t="s">
        <v>780</v>
      </c>
      <c r="D245" s="175" t="s">
        <v>482</v>
      </c>
      <c r="E245" s="176">
        <v>36028.94</v>
      </c>
      <c r="F245" s="177" t="s">
        <v>781</v>
      </c>
    </row>
    <row r="246" spans="1:6" x14ac:dyDescent="0.2">
      <c r="A246" s="173" t="s">
        <v>275</v>
      </c>
      <c r="B246" s="173" t="s">
        <v>779</v>
      </c>
      <c r="C246" s="174" t="s">
        <v>782</v>
      </c>
      <c r="D246" s="175" t="s">
        <v>482</v>
      </c>
      <c r="E246" s="176">
        <v>30591.5</v>
      </c>
      <c r="F246" s="177" t="s">
        <v>781</v>
      </c>
    </row>
    <row r="247" spans="1:6" x14ac:dyDescent="0.2">
      <c r="A247" s="173" t="s">
        <v>275</v>
      </c>
      <c r="B247" s="173" t="s">
        <v>779</v>
      </c>
      <c r="C247" s="174" t="s">
        <v>783</v>
      </c>
      <c r="D247" s="175" t="s">
        <v>482</v>
      </c>
      <c r="E247" s="176">
        <v>626.58000000000004</v>
      </c>
      <c r="F247" s="177" t="s">
        <v>781</v>
      </c>
    </row>
    <row r="248" spans="1:6" ht="24" x14ac:dyDescent="0.2">
      <c r="A248" s="173" t="s">
        <v>275</v>
      </c>
      <c r="B248" s="173" t="s">
        <v>779</v>
      </c>
      <c r="C248" s="174" t="s">
        <v>784</v>
      </c>
      <c r="D248" s="175" t="s">
        <v>482</v>
      </c>
      <c r="E248" s="176">
        <v>62031.42</v>
      </c>
      <c r="F248" s="177" t="s">
        <v>781</v>
      </c>
    </row>
    <row r="249" spans="1:6" x14ac:dyDescent="0.2">
      <c r="A249" s="73" t="s">
        <v>128</v>
      </c>
      <c r="B249" s="73" t="s">
        <v>785</v>
      </c>
      <c r="C249" s="74" t="s">
        <v>786</v>
      </c>
      <c r="D249" s="75" t="s">
        <v>482</v>
      </c>
      <c r="E249" s="76">
        <v>60</v>
      </c>
      <c r="F249" s="113" t="s">
        <v>787</v>
      </c>
    </row>
    <row r="250" spans="1:6" x14ac:dyDescent="0.2">
      <c r="A250" s="178" t="s">
        <v>788</v>
      </c>
      <c r="B250" s="178" t="s">
        <v>789</v>
      </c>
      <c r="C250" s="179" t="s">
        <v>790</v>
      </c>
      <c r="D250" s="180" t="s">
        <v>482</v>
      </c>
      <c r="E250" s="181">
        <v>487.34</v>
      </c>
      <c r="F250" s="182" t="s">
        <v>791</v>
      </c>
    </row>
    <row r="251" spans="1:6" x14ac:dyDescent="0.2">
      <c r="A251" s="178" t="s">
        <v>788</v>
      </c>
      <c r="B251" s="178" t="s">
        <v>789</v>
      </c>
      <c r="C251" s="179" t="s">
        <v>792</v>
      </c>
      <c r="D251" s="180" t="s">
        <v>482</v>
      </c>
      <c r="E251" s="181">
        <v>88.5</v>
      </c>
      <c r="F251" s="182" t="s">
        <v>791</v>
      </c>
    </row>
    <row r="252" spans="1:6" x14ac:dyDescent="0.2">
      <c r="A252" s="183" t="s">
        <v>192</v>
      </c>
      <c r="B252" s="183" t="s">
        <v>793</v>
      </c>
      <c r="C252" s="184" t="s">
        <v>794</v>
      </c>
      <c r="D252" s="185" t="s">
        <v>482</v>
      </c>
      <c r="E252" s="186">
        <v>177</v>
      </c>
      <c r="F252" s="187" t="s">
        <v>795</v>
      </c>
    </row>
    <row r="253" spans="1:6" ht="36" x14ac:dyDescent="0.2">
      <c r="A253" s="183" t="s">
        <v>192</v>
      </c>
      <c r="B253" s="183" t="s">
        <v>793</v>
      </c>
      <c r="C253" s="184" t="s">
        <v>796</v>
      </c>
      <c r="D253" s="185" t="s">
        <v>482</v>
      </c>
      <c r="E253" s="186">
        <v>5959</v>
      </c>
      <c r="F253" s="187" t="s">
        <v>795</v>
      </c>
    </row>
    <row r="254" spans="1:6" x14ac:dyDescent="0.2">
      <c r="A254" s="73" t="s">
        <v>206</v>
      </c>
      <c r="B254" s="73" t="s">
        <v>797</v>
      </c>
      <c r="C254" s="74" t="s">
        <v>798</v>
      </c>
      <c r="D254" s="75" t="s">
        <v>799</v>
      </c>
      <c r="E254" s="76">
        <v>18.88</v>
      </c>
      <c r="F254" s="77" t="s">
        <v>800</v>
      </c>
    </row>
    <row r="255" spans="1:6" x14ac:dyDescent="0.2">
      <c r="A255" s="73" t="s">
        <v>213</v>
      </c>
      <c r="B255" s="73" t="s">
        <v>801</v>
      </c>
      <c r="C255" s="74" t="s">
        <v>802</v>
      </c>
      <c r="D255" s="75" t="s">
        <v>482</v>
      </c>
      <c r="E255" s="76">
        <v>4124.1000000000004</v>
      </c>
      <c r="F255" s="77" t="s">
        <v>803</v>
      </c>
    </row>
    <row r="256" spans="1:6" ht="19.5" customHeight="1" x14ac:dyDescent="0.2">
      <c r="A256" s="73" t="s">
        <v>213</v>
      </c>
      <c r="B256" s="73" t="s">
        <v>801</v>
      </c>
      <c r="C256" s="74" t="s">
        <v>804</v>
      </c>
      <c r="D256" s="75" t="s">
        <v>482</v>
      </c>
      <c r="E256" s="76">
        <v>4737.7</v>
      </c>
      <c r="F256" s="77" t="s">
        <v>803</v>
      </c>
    </row>
    <row r="257" spans="1:6" x14ac:dyDescent="0.2">
      <c r="A257" s="73" t="s">
        <v>213</v>
      </c>
      <c r="B257" s="73" t="s">
        <v>801</v>
      </c>
      <c r="C257" s="74" t="s">
        <v>805</v>
      </c>
      <c r="D257" s="75" t="s">
        <v>482</v>
      </c>
      <c r="E257" s="76">
        <v>1239</v>
      </c>
      <c r="F257" s="77" t="s">
        <v>803</v>
      </c>
    </row>
    <row r="258" spans="1:6" ht="24" x14ac:dyDescent="0.2">
      <c r="A258" s="183" t="s">
        <v>379</v>
      </c>
      <c r="B258" s="183" t="s">
        <v>806</v>
      </c>
      <c r="C258" s="184" t="s">
        <v>807</v>
      </c>
      <c r="D258" s="185" t="s">
        <v>482</v>
      </c>
      <c r="E258" s="186">
        <v>711.54</v>
      </c>
      <c r="F258" s="187" t="s">
        <v>795</v>
      </c>
    </row>
    <row r="259" spans="1:6" ht="23.25" customHeight="1" x14ac:dyDescent="0.2">
      <c r="A259" s="183" t="s">
        <v>379</v>
      </c>
      <c r="B259" s="183" t="s">
        <v>806</v>
      </c>
      <c r="C259" s="184" t="s">
        <v>808</v>
      </c>
      <c r="D259" s="185" t="s">
        <v>482</v>
      </c>
      <c r="E259" s="186">
        <v>30.68</v>
      </c>
      <c r="F259" s="187" t="s">
        <v>795</v>
      </c>
    </row>
    <row r="260" spans="1:6" ht="17.25" customHeight="1" x14ac:dyDescent="0.2">
      <c r="A260" s="183" t="s">
        <v>379</v>
      </c>
      <c r="B260" s="183" t="s">
        <v>806</v>
      </c>
      <c r="C260" s="184" t="s">
        <v>809</v>
      </c>
      <c r="D260" s="185" t="s">
        <v>482</v>
      </c>
      <c r="E260" s="186">
        <v>93.22</v>
      </c>
      <c r="F260" s="187" t="s">
        <v>810</v>
      </c>
    </row>
    <row r="261" spans="1:6" ht="15" customHeight="1" x14ac:dyDescent="0.2">
      <c r="A261" s="183" t="s">
        <v>379</v>
      </c>
      <c r="B261" s="183" t="s">
        <v>806</v>
      </c>
      <c r="C261" s="184" t="s">
        <v>811</v>
      </c>
      <c r="D261" s="185" t="s">
        <v>482</v>
      </c>
      <c r="E261" s="186">
        <v>140.125</v>
      </c>
      <c r="F261" s="187" t="s">
        <v>810</v>
      </c>
    </row>
    <row r="262" spans="1:6" x14ac:dyDescent="0.2">
      <c r="A262" s="183" t="s">
        <v>379</v>
      </c>
      <c r="B262" s="183" t="s">
        <v>806</v>
      </c>
      <c r="C262" s="184" t="s">
        <v>812</v>
      </c>
      <c r="D262" s="185" t="s">
        <v>482</v>
      </c>
      <c r="E262" s="186">
        <v>194.7</v>
      </c>
      <c r="F262" s="187" t="s">
        <v>810</v>
      </c>
    </row>
    <row r="263" spans="1:6" x14ac:dyDescent="0.2">
      <c r="A263" s="183" t="s">
        <v>379</v>
      </c>
      <c r="B263" s="183" t="s">
        <v>806</v>
      </c>
      <c r="C263" s="184" t="s">
        <v>813</v>
      </c>
      <c r="D263" s="185" t="s">
        <v>482</v>
      </c>
      <c r="E263" s="186">
        <v>334.82499999999999</v>
      </c>
      <c r="F263" s="187" t="s">
        <v>810</v>
      </c>
    </row>
    <row r="264" spans="1:6" x14ac:dyDescent="0.2">
      <c r="A264" s="183" t="s">
        <v>379</v>
      </c>
      <c r="B264" s="183" t="s">
        <v>806</v>
      </c>
      <c r="C264" s="184" t="s">
        <v>814</v>
      </c>
      <c r="D264" s="185" t="s">
        <v>482</v>
      </c>
      <c r="E264" s="186">
        <v>474.36</v>
      </c>
      <c r="F264" s="187" t="s">
        <v>810</v>
      </c>
    </row>
    <row r="265" spans="1:6" x14ac:dyDescent="0.2">
      <c r="A265" s="183" t="s">
        <v>379</v>
      </c>
      <c r="B265" s="183" t="s">
        <v>806</v>
      </c>
      <c r="C265" s="184" t="s">
        <v>815</v>
      </c>
      <c r="D265" s="185" t="s">
        <v>482</v>
      </c>
      <c r="E265" s="186">
        <v>548.70000000000005</v>
      </c>
      <c r="F265" s="187" t="s">
        <v>810</v>
      </c>
    </row>
    <row r="266" spans="1:6" x14ac:dyDescent="0.2">
      <c r="A266" s="183" t="s">
        <v>379</v>
      </c>
      <c r="B266" s="183" t="s">
        <v>806</v>
      </c>
      <c r="C266" s="184" t="s">
        <v>816</v>
      </c>
      <c r="D266" s="185" t="s">
        <v>482</v>
      </c>
      <c r="E266" s="186">
        <v>628.94000000000005</v>
      </c>
      <c r="F266" s="187" t="s">
        <v>810</v>
      </c>
    </row>
    <row r="267" spans="1:6" x14ac:dyDescent="0.2">
      <c r="A267" s="183" t="s">
        <v>379</v>
      </c>
      <c r="B267" s="183" t="s">
        <v>806</v>
      </c>
      <c r="C267" s="184" t="s">
        <v>817</v>
      </c>
      <c r="D267" s="185" t="s">
        <v>482</v>
      </c>
      <c r="E267" s="186">
        <v>401.2</v>
      </c>
      <c r="F267" s="187" t="s">
        <v>810</v>
      </c>
    </row>
    <row r="268" spans="1:6" x14ac:dyDescent="0.2">
      <c r="A268" s="183" t="s">
        <v>379</v>
      </c>
      <c r="B268" s="183" t="s">
        <v>806</v>
      </c>
      <c r="C268" s="184" t="s">
        <v>818</v>
      </c>
      <c r="D268" s="185" t="s">
        <v>482</v>
      </c>
      <c r="E268" s="186">
        <v>526.57500000000005</v>
      </c>
      <c r="F268" s="187" t="s">
        <v>810</v>
      </c>
    </row>
    <row r="269" spans="1:6" x14ac:dyDescent="0.2">
      <c r="A269" s="183" t="s">
        <v>379</v>
      </c>
      <c r="B269" s="183" t="s">
        <v>806</v>
      </c>
      <c r="C269" s="184" t="s">
        <v>819</v>
      </c>
      <c r="D269" s="185" t="s">
        <v>509</v>
      </c>
      <c r="E269" s="186">
        <v>175.82</v>
      </c>
      <c r="F269" s="187" t="s">
        <v>810</v>
      </c>
    </row>
    <row r="270" spans="1:6" x14ac:dyDescent="0.2">
      <c r="A270" s="183" t="s">
        <v>379</v>
      </c>
      <c r="B270" s="183" t="s">
        <v>806</v>
      </c>
      <c r="C270" s="184" t="s">
        <v>820</v>
      </c>
      <c r="D270" s="185" t="s">
        <v>509</v>
      </c>
      <c r="E270" s="186">
        <v>531</v>
      </c>
      <c r="F270" s="187" t="s">
        <v>810</v>
      </c>
    </row>
    <row r="271" spans="1:6" x14ac:dyDescent="0.2">
      <c r="A271" s="183" t="s">
        <v>379</v>
      </c>
      <c r="B271" s="183" t="s">
        <v>806</v>
      </c>
      <c r="C271" s="184" t="s">
        <v>821</v>
      </c>
      <c r="D271" s="185" t="s">
        <v>509</v>
      </c>
      <c r="E271" s="186">
        <v>233.64</v>
      </c>
      <c r="F271" s="187" t="s">
        <v>810</v>
      </c>
    </row>
    <row r="272" spans="1:6" x14ac:dyDescent="0.2">
      <c r="A272" s="183" t="s">
        <v>379</v>
      </c>
      <c r="B272" s="183" t="s">
        <v>806</v>
      </c>
      <c r="C272" s="184" t="s">
        <v>822</v>
      </c>
      <c r="D272" s="185" t="s">
        <v>509</v>
      </c>
      <c r="E272" s="186">
        <v>260.00110000000001</v>
      </c>
      <c r="F272" s="187" t="s">
        <v>810</v>
      </c>
    </row>
    <row r="273" spans="1:6" ht="36" x14ac:dyDescent="0.2">
      <c r="A273" s="183" t="s">
        <v>379</v>
      </c>
      <c r="B273" s="183" t="s">
        <v>806</v>
      </c>
      <c r="C273" s="184" t="s">
        <v>823</v>
      </c>
      <c r="D273" s="185" t="s">
        <v>482</v>
      </c>
      <c r="E273" s="186">
        <v>283.2</v>
      </c>
      <c r="F273" s="187" t="s">
        <v>795</v>
      </c>
    </row>
    <row r="274" spans="1:6" x14ac:dyDescent="0.2">
      <c r="A274" s="183" t="s">
        <v>379</v>
      </c>
      <c r="B274" s="183" t="s">
        <v>806</v>
      </c>
      <c r="C274" s="184" t="s">
        <v>824</v>
      </c>
      <c r="D274" s="185" t="s">
        <v>482</v>
      </c>
      <c r="E274" s="186">
        <v>132.75</v>
      </c>
      <c r="F274" s="187" t="s">
        <v>810</v>
      </c>
    </row>
    <row r="275" spans="1:6" x14ac:dyDescent="0.2">
      <c r="A275" s="183" t="s">
        <v>379</v>
      </c>
      <c r="B275" s="183" t="s">
        <v>806</v>
      </c>
      <c r="C275" s="184" t="s">
        <v>825</v>
      </c>
      <c r="D275" s="185" t="s">
        <v>482</v>
      </c>
      <c r="E275" s="186">
        <v>368.75</v>
      </c>
      <c r="F275" s="187" t="s">
        <v>810</v>
      </c>
    </row>
    <row r="276" spans="1:6" x14ac:dyDescent="0.2">
      <c r="A276" s="183" t="s">
        <v>379</v>
      </c>
      <c r="B276" s="183" t="s">
        <v>806</v>
      </c>
      <c r="C276" s="184" t="s">
        <v>826</v>
      </c>
      <c r="D276" s="185" t="s">
        <v>482</v>
      </c>
      <c r="E276" s="186">
        <v>5546</v>
      </c>
      <c r="F276" s="187" t="s">
        <v>795</v>
      </c>
    </row>
    <row r="277" spans="1:6" ht="24" x14ac:dyDescent="0.2">
      <c r="A277" s="183" t="s">
        <v>379</v>
      </c>
      <c r="B277" s="183" t="s">
        <v>806</v>
      </c>
      <c r="C277" s="184" t="s">
        <v>827</v>
      </c>
      <c r="D277" s="185" t="s">
        <v>482</v>
      </c>
      <c r="E277" s="186">
        <v>1215.4000000000001</v>
      </c>
      <c r="F277" s="187" t="s">
        <v>795</v>
      </c>
    </row>
    <row r="278" spans="1:6" x14ac:dyDescent="0.2">
      <c r="A278" s="183" t="s">
        <v>379</v>
      </c>
      <c r="B278" s="183" t="s">
        <v>806</v>
      </c>
      <c r="C278" s="184" t="s">
        <v>828</v>
      </c>
      <c r="D278" s="185" t="s">
        <v>829</v>
      </c>
      <c r="E278" s="186">
        <v>139.24</v>
      </c>
      <c r="F278" s="187" t="s">
        <v>830</v>
      </c>
    </row>
    <row r="279" spans="1:6" x14ac:dyDescent="0.2">
      <c r="A279" s="183" t="s">
        <v>379</v>
      </c>
      <c r="B279" s="183" t="s">
        <v>806</v>
      </c>
      <c r="C279" s="184" t="s">
        <v>831</v>
      </c>
      <c r="D279" s="185" t="s">
        <v>829</v>
      </c>
      <c r="E279" s="186">
        <v>194.7</v>
      </c>
      <c r="F279" s="187" t="s">
        <v>830</v>
      </c>
    </row>
    <row r="280" spans="1:6" ht="24" x14ac:dyDescent="0.2">
      <c r="A280" s="183" t="s">
        <v>379</v>
      </c>
      <c r="B280" s="183" t="s">
        <v>806</v>
      </c>
      <c r="C280" s="184" t="s">
        <v>832</v>
      </c>
      <c r="D280" s="185" t="s">
        <v>482</v>
      </c>
      <c r="E280" s="186">
        <v>12.803000000000001</v>
      </c>
      <c r="F280" s="187" t="s">
        <v>810</v>
      </c>
    </row>
    <row r="281" spans="1:6" x14ac:dyDescent="0.2">
      <c r="A281" s="183" t="s">
        <v>379</v>
      </c>
      <c r="B281" s="183" t="s">
        <v>806</v>
      </c>
      <c r="C281" s="184" t="s">
        <v>833</v>
      </c>
      <c r="D281" s="185" t="s">
        <v>482</v>
      </c>
      <c r="E281" s="186">
        <v>663.75</v>
      </c>
      <c r="F281" s="187" t="s">
        <v>810</v>
      </c>
    </row>
    <row r="282" spans="1:6" x14ac:dyDescent="0.2">
      <c r="A282" s="183" t="s">
        <v>379</v>
      </c>
      <c r="B282" s="183" t="s">
        <v>806</v>
      </c>
      <c r="C282" s="184" t="s">
        <v>834</v>
      </c>
      <c r="D282" s="185" t="s">
        <v>482</v>
      </c>
      <c r="E282" s="186">
        <v>6149.9943000000003</v>
      </c>
      <c r="F282" s="187" t="s">
        <v>795</v>
      </c>
    </row>
    <row r="283" spans="1:6" x14ac:dyDescent="0.2">
      <c r="A283" s="73" t="s">
        <v>212</v>
      </c>
      <c r="B283" s="73" t="s">
        <v>835</v>
      </c>
      <c r="C283" s="74" t="s">
        <v>836</v>
      </c>
      <c r="D283" s="75" t="s">
        <v>482</v>
      </c>
      <c r="E283" s="76">
        <v>6490</v>
      </c>
      <c r="F283" s="113" t="s">
        <v>837</v>
      </c>
    </row>
    <row r="284" spans="1:6" x14ac:dyDescent="0.2">
      <c r="A284" s="73" t="s">
        <v>212</v>
      </c>
      <c r="B284" s="73" t="s">
        <v>835</v>
      </c>
      <c r="C284" s="74" t="s">
        <v>838</v>
      </c>
      <c r="D284" s="75" t="s">
        <v>482</v>
      </c>
      <c r="E284" s="76">
        <v>6490</v>
      </c>
      <c r="F284" s="113" t="s">
        <v>837</v>
      </c>
    </row>
    <row r="285" spans="1:6" x14ac:dyDescent="0.2">
      <c r="A285" s="73" t="s">
        <v>212</v>
      </c>
      <c r="B285" s="73" t="s">
        <v>835</v>
      </c>
      <c r="C285" s="74" t="s">
        <v>839</v>
      </c>
      <c r="D285" s="75" t="s">
        <v>482</v>
      </c>
      <c r="E285" s="76">
        <v>6490</v>
      </c>
      <c r="F285" s="113" t="s">
        <v>837</v>
      </c>
    </row>
    <row r="286" spans="1:6" ht="14.1" customHeight="1" x14ac:dyDescent="0.2">
      <c r="A286" s="73" t="s">
        <v>212</v>
      </c>
      <c r="B286" s="73" t="s">
        <v>835</v>
      </c>
      <c r="C286" s="74" t="s">
        <v>840</v>
      </c>
      <c r="D286" s="75" t="s">
        <v>482</v>
      </c>
      <c r="E286" s="76">
        <v>6490</v>
      </c>
      <c r="F286" s="113" t="s">
        <v>837</v>
      </c>
    </row>
    <row r="287" spans="1:6" ht="15" customHeight="1" x14ac:dyDescent="0.2">
      <c r="A287" s="73" t="s">
        <v>212</v>
      </c>
      <c r="B287" s="73" t="s">
        <v>835</v>
      </c>
      <c r="C287" s="74" t="s">
        <v>841</v>
      </c>
      <c r="D287" s="75" t="s">
        <v>482</v>
      </c>
      <c r="E287" s="76">
        <v>6490</v>
      </c>
      <c r="F287" s="113" t="s">
        <v>837</v>
      </c>
    </row>
    <row r="288" spans="1:6" ht="21.75" customHeight="1" x14ac:dyDescent="0.2">
      <c r="A288" s="188" t="s">
        <v>247</v>
      </c>
      <c r="B288" s="188" t="s">
        <v>842</v>
      </c>
      <c r="C288" s="189" t="s">
        <v>843</v>
      </c>
      <c r="D288" s="190" t="s">
        <v>482</v>
      </c>
      <c r="E288" s="191">
        <v>2205.7732999999998</v>
      </c>
      <c r="F288" s="192" t="s">
        <v>844</v>
      </c>
    </row>
    <row r="289" spans="1:6" ht="15.95" customHeight="1" x14ac:dyDescent="0.2">
      <c r="A289" s="188" t="s">
        <v>247</v>
      </c>
      <c r="B289" s="188" t="s">
        <v>842</v>
      </c>
      <c r="C289" s="189" t="s">
        <v>845</v>
      </c>
      <c r="D289" s="190" t="s">
        <v>482</v>
      </c>
      <c r="E289" s="191">
        <v>501.5</v>
      </c>
      <c r="F289" s="192" t="s">
        <v>844</v>
      </c>
    </row>
    <row r="290" spans="1:6" x14ac:dyDescent="0.2">
      <c r="A290" s="188" t="s">
        <v>247</v>
      </c>
      <c r="B290" s="188" t="s">
        <v>842</v>
      </c>
      <c r="C290" s="189" t="s">
        <v>846</v>
      </c>
      <c r="D290" s="190" t="s">
        <v>482</v>
      </c>
      <c r="E290" s="191">
        <v>442.5</v>
      </c>
      <c r="F290" s="192" t="s">
        <v>844</v>
      </c>
    </row>
    <row r="291" spans="1:6" ht="14.1" customHeight="1" x14ac:dyDescent="0.2">
      <c r="A291" s="188" t="s">
        <v>247</v>
      </c>
      <c r="B291" s="188" t="s">
        <v>842</v>
      </c>
      <c r="C291" s="189" t="s">
        <v>847</v>
      </c>
      <c r="D291" s="190" t="s">
        <v>482</v>
      </c>
      <c r="E291" s="191">
        <v>531</v>
      </c>
      <c r="F291" s="192" t="s">
        <v>844</v>
      </c>
    </row>
    <row r="292" spans="1:6" x14ac:dyDescent="0.2">
      <c r="A292" s="188" t="s">
        <v>247</v>
      </c>
      <c r="B292" s="188" t="s">
        <v>842</v>
      </c>
      <c r="C292" s="189" t="s">
        <v>848</v>
      </c>
      <c r="D292" s="190" t="s">
        <v>482</v>
      </c>
      <c r="E292" s="191">
        <v>796.5</v>
      </c>
      <c r="F292" s="192" t="s">
        <v>844</v>
      </c>
    </row>
    <row r="293" spans="1:6" ht="17.25" customHeight="1" x14ac:dyDescent="0.2">
      <c r="A293" s="188" t="s">
        <v>247</v>
      </c>
      <c r="B293" s="188" t="s">
        <v>842</v>
      </c>
      <c r="C293" s="189" t="s">
        <v>849</v>
      </c>
      <c r="D293" s="190" t="s">
        <v>482</v>
      </c>
      <c r="E293" s="191">
        <v>5640.4</v>
      </c>
      <c r="F293" s="192" t="s">
        <v>844</v>
      </c>
    </row>
    <row r="294" spans="1:6" ht="30.75" customHeight="1" x14ac:dyDescent="0.2">
      <c r="A294" s="188" t="s">
        <v>247</v>
      </c>
      <c r="B294" s="188" t="s">
        <v>842</v>
      </c>
      <c r="C294" s="189" t="s">
        <v>850</v>
      </c>
      <c r="D294" s="190" t="s">
        <v>482</v>
      </c>
      <c r="E294" s="191">
        <v>5640.4</v>
      </c>
      <c r="F294" s="192" t="s">
        <v>844</v>
      </c>
    </row>
    <row r="295" spans="1:6" ht="24" x14ac:dyDescent="0.2">
      <c r="A295" s="188" t="s">
        <v>247</v>
      </c>
      <c r="B295" s="188" t="s">
        <v>842</v>
      </c>
      <c r="C295" s="189" t="s">
        <v>851</v>
      </c>
      <c r="D295" s="190" t="s">
        <v>482</v>
      </c>
      <c r="E295" s="191">
        <v>5640.4</v>
      </c>
      <c r="F295" s="192" t="s">
        <v>844</v>
      </c>
    </row>
    <row r="296" spans="1:6" ht="29.25" customHeight="1" x14ac:dyDescent="0.2">
      <c r="A296" s="188" t="s">
        <v>247</v>
      </c>
      <c r="B296" s="188" t="s">
        <v>842</v>
      </c>
      <c r="C296" s="189" t="s">
        <v>852</v>
      </c>
      <c r="D296" s="190" t="s">
        <v>482</v>
      </c>
      <c r="E296" s="191">
        <v>4366</v>
      </c>
      <c r="F296" s="192" t="s">
        <v>844</v>
      </c>
    </row>
    <row r="297" spans="1:6" ht="28.5" customHeight="1" x14ac:dyDescent="0.2">
      <c r="A297" s="188" t="s">
        <v>247</v>
      </c>
      <c r="B297" s="188" t="s">
        <v>842</v>
      </c>
      <c r="C297" s="189" t="s">
        <v>853</v>
      </c>
      <c r="D297" s="190" t="s">
        <v>482</v>
      </c>
      <c r="E297" s="191">
        <v>15611.4</v>
      </c>
      <c r="F297" s="192" t="s">
        <v>844</v>
      </c>
    </row>
    <row r="298" spans="1:6" ht="28.5" customHeight="1" x14ac:dyDescent="0.2">
      <c r="A298" s="188" t="s">
        <v>247</v>
      </c>
      <c r="B298" s="188" t="s">
        <v>842</v>
      </c>
      <c r="C298" s="189" t="s">
        <v>854</v>
      </c>
      <c r="D298" s="190" t="s">
        <v>482</v>
      </c>
      <c r="E298" s="191">
        <v>179.15</v>
      </c>
      <c r="F298" s="192" t="s">
        <v>844</v>
      </c>
    </row>
    <row r="299" spans="1:6" ht="22.5" customHeight="1" x14ac:dyDescent="0.2">
      <c r="A299" s="188" t="s">
        <v>247</v>
      </c>
      <c r="B299" s="188" t="s">
        <v>842</v>
      </c>
      <c r="C299" s="189" t="s">
        <v>855</v>
      </c>
      <c r="D299" s="190" t="s">
        <v>482</v>
      </c>
      <c r="E299" s="191">
        <v>194.7</v>
      </c>
      <c r="F299" s="192" t="s">
        <v>844</v>
      </c>
    </row>
    <row r="300" spans="1:6" x14ac:dyDescent="0.2">
      <c r="A300" s="188" t="s">
        <v>247</v>
      </c>
      <c r="B300" s="188" t="s">
        <v>842</v>
      </c>
      <c r="C300" s="189" t="s">
        <v>856</v>
      </c>
      <c r="D300" s="190" t="s">
        <v>482</v>
      </c>
      <c r="E300" s="191">
        <v>672.6</v>
      </c>
      <c r="F300" s="192" t="s">
        <v>844</v>
      </c>
    </row>
    <row r="301" spans="1:6" x14ac:dyDescent="0.2">
      <c r="A301" s="188" t="s">
        <v>247</v>
      </c>
      <c r="B301" s="188" t="s">
        <v>842</v>
      </c>
      <c r="C301" s="189" t="s">
        <v>857</v>
      </c>
      <c r="D301" s="190" t="s">
        <v>482</v>
      </c>
      <c r="E301" s="191">
        <v>20650</v>
      </c>
      <c r="F301" s="192" t="s">
        <v>844</v>
      </c>
    </row>
    <row r="302" spans="1:6" x14ac:dyDescent="0.2">
      <c r="A302" s="188" t="s">
        <v>247</v>
      </c>
      <c r="B302" s="188" t="s">
        <v>842</v>
      </c>
      <c r="C302" s="189" t="s">
        <v>858</v>
      </c>
      <c r="D302" s="190" t="s">
        <v>482</v>
      </c>
      <c r="E302" s="191">
        <v>4661</v>
      </c>
      <c r="F302" s="192" t="s">
        <v>844</v>
      </c>
    </row>
    <row r="303" spans="1:6" x14ac:dyDescent="0.2">
      <c r="A303" s="188" t="s">
        <v>247</v>
      </c>
      <c r="B303" s="188" t="s">
        <v>842</v>
      </c>
      <c r="C303" s="189" t="s">
        <v>859</v>
      </c>
      <c r="D303" s="190" t="s">
        <v>482</v>
      </c>
      <c r="E303" s="191">
        <v>525.1</v>
      </c>
      <c r="F303" s="192" t="s">
        <v>844</v>
      </c>
    </row>
    <row r="304" spans="1:6" x14ac:dyDescent="0.2">
      <c r="A304" s="188" t="s">
        <v>247</v>
      </c>
      <c r="B304" s="188" t="s">
        <v>842</v>
      </c>
      <c r="C304" s="189" t="s">
        <v>860</v>
      </c>
      <c r="D304" s="190" t="s">
        <v>482</v>
      </c>
      <c r="E304" s="191">
        <v>6384.19</v>
      </c>
      <c r="F304" s="192" t="s">
        <v>844</v>
      </c>
    </row>
    <row r="305" spans="1:6" ht="21" customHeight="1" x14ac:dyDescent="0.2">
      <c r="A305" s="188" t="s">
        <v>247</v>
      </c>
      <c r="B305" s="188" t="s">
        <v>842</v>
      </c>
      <c r="C305" s="189" t="s">
        <v>861</v>
      </c>
      <c r="D305" s="190" t="s">
        <v>482</v>
      </c>
      <c r="E305" s="191">
        <v>899.04330000000004</v>
      </c>
      <c r="F305" s="192" t="s">
        <v>844</v>
      </c>
    </row>
    <row r="306" spans="1:6" ht="29.25" customHeight="1" x14ac:dyDescent="0.2">
      <c r="A306" s="188" t="s">
        <v>247</v>
      </c>
      <c r="B306" s="188" t="s">
        <v>842</v>
      </c>
      <c r="C306" s="189" t="s">
        <v>862</v>
      </c>
      <c r="D306" s="190" t="s">
        <v>482</v>
      </c>
      <c r="E306" s="191">
        <v>348.1</v>
      </c>
      <c r="F306" s="192" t="s">
        <v>844</v>
      </c>
    </row>
    <row r="307" spans="1:6" ht="28.5" customHeight="1" x14ac:dyDescent="0.2">
      <c r="A307" s="188" t="s">
        <v>247</v>
      </c>
      <c r="B307" s="188" t="s">
        <v>842</v>
      </c>
      <c r="C307" s="189" t="s">
        <v>863</v>
      </c>
      <c r="D307" s="190" t="s">
        <v>482</v>
      </c>
      <c r="E307" s="191">
        <v>147.5</v>
      </c>
      <c r="F307" s="192" t="s">
        <v>844</v>
      </c>
    </row>
    <row r="308" spans="1:6" ht="32.25" customHeight="1" x14ac:dyDescent="0.2">
      <c r="A308" s="188" t="s">
        <v>247</v>
      </c>
      <c r="B308" s="188" t="s">
        <v>842</v>
      </c>
      <c r="C308" s="189" t="s">
        <v>864</v>
      </c>
      <c r="D308" s="190" t="s">
        <v>482</v>
      </c>
      <c r="E308" s="191">
        <v>11210</v>
      </c>
      <c r="F308" s="192" t="s">
        <v>844</v>
      </c>
    </row>
    <row r="309" spans="1:6" ht="24" x14ac:dyDescent="0.2">
      <c r="A309" s="188" t="s">
        <v>247</v>
      </c>
      <c r="B309" s="188" t="s">
        <v>842</v>
      </c>
      <c r="C309" s="189" t="s">
        <v>865</v>
      </c>
      <c r="D309" s="190" t="s">
        <v>482</v>
      </c>
      <c r="E309" s="191">
        <v>1333.4</v>
      </c>
      <c r="F309" s="192" t="s">
        <v>844</v>
      </c>
    </row>
    <row r="310" spans="1:6" x14ac:dyDescent="0.2">
      <c r="A310" s="193" t="s">
        <v>196</v>
      </c>
      <c r="B310" s="193" t="s">
        <v>866</v>
      </c>
      <c r="C310" s="194" t="s">
        <v>867</v>
      </c>
      <c r="D310" s="195" t="s">
        <v>482</v>
      </c>
      <c r="E310" s="196">
        <v>939.75</v>
      </c>
      <c r="F310" s="197" t="s">
        <v>868</v>
      </c>
    </row>
    <row r="311" spans="1:6" ht="22.5" customHeight="1" x14ac:dyDescent="0.2">
      <c r="A311" s="193" t="s">
        <v>196</v>
      </c>
      <c r="B311" s="193" t="s">
        <v>866</v>
      </c>
      <c r="C311" s="194" t="s">
        <v>869</v>
      </c>
      <c r="D311" s="195" t="s">
        <v>482</v>
      </c>
      <c r="E311" s="196">
        <v>590</v>
      </c>
      <c r="F311" s="197" t="s">
        <v>868</v>
      </c>
    </row>
    <row r="312" spans="1:6" x14ac:dyDescent="0.2">
      <c r="A312" s="193" t="s">
        <v>196</v>
      </c>
      <c r="B312" s="193" t="s">
        <v>866</v>
      </c>
      <c r="C312" s="194" t="s">
        <v>870</v>
      </c>
      <c r="D312" s="195" t="s">
        <v>482</v>
      </c>
      <c r="E312" s="196">
        <v>761.25</v>
      </c>
      <c r="F312" s="197" t="s">
        <v>868</v>
      </c>
    </row>
    <row r="313" spans="1:6" x14ac:dyDescent="0.2">
      <c r="A313" s="193" t="s">
        <v>196</v>
      </c>
      <c r="B313" s="193" t="s">
        <v>866</v>
      </c>
      <c r="C313" s="198" t="s">
        <v>870</v>
      </c>
      <c r="D313" s="199" t="s">
        <v>482</v>
      </c>
      <c r="E313" s="200">
        <v>761.25</v>
      </c>
      <c r="F313" s="201" t="s">
        <v>871</v>
      </c>
    </row>
    <row r="314" spans="1:6" ht="26.25" customHeight="1" x14ac:dyDescent="0.2">
      <c r="A314" s="193" t="s">
        <v>196</v>
      </c>
      <c r="B314" s="193" t="s">
        <v>866</v>
      </c>
      <c r="C314" s="198" t="s">
        <v>872</v>
      </c>
      <c r="D314" s="199" t="s">
        <v>482</v>
      </c>
      <c r="E314" s="200">
        <v>309.75</v>
      </c>
      <c r="F314" s="201" t="s">
        <v>871</v>
      </c>
    </row>
    <row r="315" spans="1:6" ht="18" customHeight="1" x14ac:dyDescent="0.2">
      <c r="A315" s="193" t="s">
        <v>196</v>
      </c>
      <c r="B315" s="193" t="s">
        <v>866</v>
      </c>
      <c r="C315" s="194" t="s">
        <v>873</v>
      </c>
      <c r="D315" s="195" t="s">
        <v>482</v>
      </c>
      <c r="E315" s="196">
        <v>270.48</v>
      </c>
      <c r="F315" s="201" t="s">
        <v>871</v>
      </c>
    </row>
    <row r="316" spans="1:6" x14ac:dyDescent="0.2">
      <c r="A316" s="193" t="s">
        <v>196</v>
      </c>
      <c r="B316" s="193" t="s">
        <v>866</v>
      </c>
      <c r="C316" s="194" t="s">
        <v>874</v>
      </c>
      <c r="D316" s="195" t="s">
        <v>482</v>
      </c>
      <c r="E316" s="196">
        <v>229.21530000000001</v>
      </c>
      <c r="F316" s="197" t="s">
        <v>868</v>
      </c>
    </row>
    <row r="317" spans="1:6" x14ac:dyDescent="0.2">
      <c r="A317" s="193" t="s">
        <v>196</v>
      </c>
      <c r="B317" s="193" t="s">
        <v>866</v>
      </c>
      <c r="C317" s="194" t="s">
        <v>875</v>
      </c>
      <c r="D317" s="195" t="s">
        <v>482</v>
      </c>
      <c r="E317" s="196">
        <v>194.25</v>
      </c>
      <c r="F317" s="201" t="s">
        <v>871</v>
      </c>
    </row>
    <row r="318" spans="1:6" x14ac:dyDescent="0.2">
      <c r="A318" s="193" t="s">
        <v>196</v>
      </c>
      <c r="B318" s="193" t="s">
        <v>866</v>
      </c>
      <c r="C318" s="194" t="s">
        <v>876</v>
      </c>
      <c r="D318" s="195" t="s">
        <v>482</v>
      </c>
      <c r="E318" s="196">
        <v>414.75</v>
      </c>
      <c r="F318" s="197" t="s">
        <v>868</v>
      </c>
    </row>
    <row r="319" spans="1:6" x14ac:dyDescent="0.2">
      <c r="A319" s="193" t="s">
        <v>196</v>
      </c>
      <c r="B319" s="193" t="s">
        <v>866</v>
      </c>
      <c r="C319" s="194" t="s">
        <v>877</v>
      </c>
      <c r="D319" s="195" t="s">
        <v>482</v>
      </c>
      <c r="E319" s="196">
        <v>414.75</v>
      </c>
      <c r="F319" s="201" t="s">
        <v>871</v>
      </c>
    </row>
    <row r="320" spans="1:6" x14ac:dyDescent="0.2">
      <c r="A320" s="193" t="s">
        <v>196</v>
      </c>
      <c r="B320" s="193" t="s">
        <v>866</v>
      </c>
      <c r="C320" s="198" t="s">
        <v>878</v>
      </c>
      <c r="D320" s="199" t="s">
        <v>482</v>
      </c>
      <c r="E320" s="200">
        <v>3669.75</v>
      </c>
      <c r="F320" s="201" t="s">
        <v>871</v>
      </c>
    </row>
    <row r="321" spans="1:6" x14ac:dyDescent="0.2">
      <c r="A321" s="193" t="s">
        <v>196</v>
      </c>
      <c r="B321" s="193" t="s">
        <v>866</v>
      </c>
      <c r="C321" s="194" t="s">
        <v>879</v>
      </c>
      <c r="D321" s="195" t="s">
        <v>880</v>
      </c>
      <c r="E321" s="196">
        <v>866.25</v>
      </c>
      <c r="F321" s="201" t="s">
        <v>871</v>
      </c>
    </row>
    <row r="322" spans="1:6" ht="24" x14ac:dyDescent="0.2">
      <c r="A322" s="193" t="s">
        <v>196</v>
      </c>
      <c r="B322" s="193" t="s">
        <v>866</v>
      </c>
      <c r="C322" s="194" t="s">
        <v>881</v>
      </c>
      <c r="D322" s="195" t="s">
        <v>482</v>
      </c>
      <c r="E322" s="196">
        <v>8096</v>
      </c>
      <c r="F322" s="201" t="s">
        <v>871</v>
      </c>
    </row>
    <row r="323" spans="1:6" ht="24" x14ac:dyDescent="0.2">
      <c r="A323" s="193" t="s">
        <v>196</v>
      </c>
      <c r="B323" s="193" t="s">
        <v>866</v>
      </c>
      <c r="C323" s="194" t="s">
        <v>882</v>
      </c>
      <c r="D323" s="195" t="s">
        <v>482</v>
      </c>
      <c r="E323" s="196">
        <v>8000</v>
      </c>
      <c r="F323" s="201" t="s">
        <v>871</v>
      </c>
    </row>
    <row r="324" spans="1:6" x14ac:dyDescent="0.2">
      <c r="A324" s="193" t="s">
        <v>196</v>
      </c>
      <c r="B324" s="193" t="s">
        <v>866</v>
      </c>
      <c r="C324" s="198" t="s">
        <v>883</v>
      </c>
      <c r="D324" s="199" t="s">
        <v>482</v>
      </c>
      <c r="E324" s="200">
        <v>167.27</v>
      </c>
      <c r="F324" s="201" t="s">
        <v>871</v>
      </c>
    </row>
    <row r="325" spans="1:6" ht="30.75" customHeight="1" x14ac:dyDescent="0.2">
      <c r="A325" s="193" t="s">
        <v>196</v>
      </c>
      <c r="B325" s="193" t="s">
        <v>866</v>
      </c>
      <c r="C325" s="194" t="s">
        <v>884</v>
      </c>
      <c r="D325" s="195" t="s">
        <v>482</v>
      </c>
      <c r="E325" s="196">
        <v>402.67669999999998</v>
      </c>
      <c r="F325" s="197" t="s">
        <v>868</v>
      </c>
    </row>
    <row r="326" spans="1:6" x14ac:dyDescent="0.2">
      <c r="A326" s="193" t="s">
        <v>196</v>
      </c>
      <c r="B326" s="193" t="s">
        <v>866</v>
      </c>
      <c r="C326" s="194" t="s">
        <v>885</v>
      </c>
      <c r="D326" s="195" t="s">
        <v>482</v>
      </c>
      <c r="E326" s="196">
        <v>600.9153</v>
      </c>
      <c r="F326" s="197" t="s">
        <v>868</v>
      </c>
    </row>
    <row r="327" spans="1:6" x14ac:dyDescent="0.2">
      <c r="A327" s="193" t="s">
        <v>196</v>
      </c>
      <c r="B327" s="193" t="s">
        <v>866</v>
      </c>
      <c r="C327" s="194" t="s">
        <v>886</v>
      </c>
      <c r="D327" s="195" t="s">
        <v>880</v>
      </c>
      <c r="E327" s="196">
        <v>489.40600000000001</v>
      </c>
      <c r="F327" s="201" t="s">
        <v>871</v>
      </c>
    </row>
    <row r="328" spans="1:6" ht="24.75" customHeight="1" x14ac:dyDescent="0.2">
      <c r="A328" s="193" t="s">
        <v>196</v>
      </c>
      <c r="B328" s="193" t="s">
        <v>866</v>
      </c>
      <c r="C328" s="194" t="s">
        <v>887</v>
      </c>
      <c r="D328" s="195" t="s">
        <v>482</v>
      </c>
      <c r="E328" s="196">
        <v>455.48</v>
      </c>
      <c r="F328" s="197" t="s">
        <v>868</v>
      </c>
    </row>
    <row r="329" spans="1:6" ht="24" x14ac:dyDescent="0.2">
      <c r="A329" s="73" t="s">
        <v>215</v>
      </c>
      <c r="B329" s="73" t="s">
        <v>888</v>
      </c>
      <c r="C329" s="74" t="s">
        <v>889</v>
      </c>
      <c r="D329" s="75" t="s">
        <v>482</v>
      </c>
      <c r="E329" s="76">
        <v>6490</v>
      </c>
      <c r="F329" s="113" t="s">
        <v>890</v>
      </c>
    </row>
    <row r="330" spans="1:6" ht="24" x14ac:dyDescent="0.2">
      <c r="A330" s="73" t="s">
        <v>891</v>
      </c>
      <c r="B330" s="73" t="s">
        <v>892</v>
      </c>
      <c r="C330" s="74" t="s">
        <v>893</v>
      </c>
      <c r="D330" s="75" t="s">
        <v>650</v>
      </c>
      <c r="E330" s="76">
        <v>460.2</v>
      </c>
      <c r="F330" s="113" t="s">
        <v>894</v>
      </c>
    </row>
    <row r="331" spans="1:6" ht="36" x14ac:dyDescent="0.2">
      <c r="A331" s="73" t="s">
        <v>123</v>
      </c>
      <c r="B331" s="73" t="s">
        <v>895</v>
      </c>
      <c r="C331" s="74" t="s">
        <v>896</v>
      </c>
      <c r="D331" s="75" t="s">
        <v>897</v>
      </c>
      <c r="E331" s="76">
        <v>44877.760000000002</v>
      </c>
      <c r="F331" s="113" t="s">
        <v>898</v>
      </c>
    </row>
    <row r="332" spans="1:6" x14ac:dyDescent="0.2">
      <c r="A332" s="77" t="s">
        <v>899</v>
      </c>
      <c r="B332" s="77" t="s">
        <v>900</v>
      </c>
      <c r="C332" s="74" t="s">
        <v>901</v>
      </c>
      <c r="D332" s="75" t="s">
        <v>902</v>
      </c>
      <c r="E332" s="76">
        <v>3000</v>
      </c>
      <c r="F332" s="113" t="s">
        <v>903</v>
      </c>
    </row>
    <row r="333" spans="1:6" ht="24" x14ac:dyDescent="0.2">
      <c r="A333" s="202" t="s">
        <v>904</v>
      </c>
      <c r="B333" s="202" t="s">
        <v>905</v>
      </c>
      <c r="C333" s="203" t="s">
        <v>906</v>
      </c>
      <c r="D333" s="204" t="s">
        <v>482</v>
      </c>
      <c r="E333" s="205">
        <v>23562.5</v>
      </c>
      <c r="F333" s="206" t="s">
        <v>907</v>
      </c>
    </row>
    <row r="334" spans="1:6" ht="24" x14ac:dyDescent="0.2">
      <c r="A334" s="202" t="s">
        <v>904</v>
      </c>
      <c r="B334" s="202" t="s">
        <v>905</v>
      </c>
      <c r="C334" s="203" t="s">
        <v>908</v>
      </c>
      <c r="D334" s="204" t="s">
        <v>482</v>
      </c>
      <c r="E334" s="205">
        <v>102660</v>
      </c>
      <c r="F334" s="206" t="s">
        <v>907</v>
      </c>
    </row>
    <row r="335" spans="1:6" ht="20.25" customHeight="1" x14ac:dyDescent="0.2">
      <c r="A335" s="207" t="s">
        <v>909</v>
      </c>
      <c r="B335" s="207" t="s">
        <v>910</v>
      </c>
      <c r="C335" s="208" t="s">
        <v>911</v>
      </c>
      <c r="D335" s="209" t="s">
        <v>482</v>
      </c>
      <c r="E335" s="210">
        <v>590</v>
      </c>
      <c r="F335" s="211" t="s">
        <v>912</v>
      </c>
    </row>
    <row r="336" spans="1:6" ht="15" customHeight="1" x14ac:dyDescent="0.2">
      <c r="A336" s="207" t="s">
        <v>909</v>
      </c>
      <c r="B336" s="207" t="s">
        <v>910</v>
      </c>
      <c r="C336" s="208" t="s">
        <v>913</v>
      </c>
      <c r="D336" s="209" t="s">
        <v>482</v>
      </c>
      <c r="E336" s="210">
        <v>2124</v>
      </c>
      <c r="F336" s="211" t="s">
        <v>912</v>
      </c>
    </row>
    <row r="337" spans="1:6" ht="14.1" customHeight="1" x14ac:dyDescent="0.2">
      <c r="A337" s="207" t="s">
        <v>909</v>
      </c>
      <c r="B337" s="207" t="s">
        <v>910</v>
      </c>
      <c r="C337" s="208" t="s">
        <v>914</v>
      </c>
      <c r="D337" s="209" t="s">
        <v>915</v>
      </c>
      <c r="E337" s="210">
        <v>2832</v>
      </c>
      <c r="F337" s="211" t="s">
        <v>912</v>
      </c>
    </row>
    <row r="338" spans="1:6" x14ac:dyDescent="0.2">
      <c r="A338" s="207" t="s">
        <v>909</v>
      </c>
      <c r="B338" s="207" t="s">
        <v>910</v>
      </c>
      <c r="C338" s="208" t="s">
        <v>916</v>
      </c>
      <c r="D338" s="209" t="s">
        <v>915</v>
      </c>
      <c r="E338" s="210">
        <v>2548.8000000000002</v>
      </c>
      <c r="F338" s="211" t="s">
        <v>912</v>
      </c>
    </row>
    <row r="339" spans="1:6" ht="15" customHeight="1" x14ac:dyDescent="0.2">
      <c r="A339" s="207" t="s">
        <v>909</v>
      </c>
      <c r="B339" s="207" t="s">
        <v>910</v>
      </c>
      <c r="C339" s="208" t="s">
        <v>917</v>
      </c>
      <c r="D339" s="209" t="s">
        <v>915</v>
      </c>
      <c r="E339" s="210">
        <v>2360</v>
      </c>
      <c r="F339" s="211" t="s">
        <v>912</v>
      </c>
    </row>
    <row r="340" spans="1:6" ht="24" x14ac:dyDescent="0.2">
      <c r="A340" s="207" t="s">
        <v>909</v>
      </c>
      <c r="B340" s="207" t="s">
        <v>910</v>
      </c>
      <c r="C340" s="208" t="s">
        <v>918</v>
      </c>
      <c r="D340" s="209" t="s">
        <v>915</v>
      </c>
      <c r="E340" s="210">
        <v>2360</v>
      </c>
      <c r="F340" s="211" t="s">
        <v>912</v>
      </c>
    </row>
    <row r="341" spans="1:6" x14ac:dyDescent="0.2">
      <c r="A341" s="207" t="s">
        <v>909</v>
      </c>
      <c r="B341" s="207" t="s">
        <v>910</v>
      </c>
      <c r="C341" s="208" t="s">
        <v>919</v>
      </c>
      <c r="D341" s="209" t="s">
        <v>915</v>
      </c>
      <c r="E341" s="210">
        <v>708</v>
      </c>
      <c r="F341" s="211" t="s">
        <v>912</v>
      </c>
    </row>
    <row r="342" spans="1:6" x14ac:dyDescent="0.2">
      <c r="A342" s="207" t="s">
        <v>909</v>
      </c>
      <c r="B342" s="207" t="s">
        <v>910</v>
      </c>
      <c r="C342" s="208" t="s">
        <v>920</v>
      </c>
      <c r="D342" s="209" t="s">
        <v>482</v>
      </c>
      <c r="E342" s="210">
        <v>7670</v>
      </c>
      <c r="F342" s="211" t="s">
        <v>912</v>
      </c>
    </row>
    <row r="343" spans="1:6" ht="24" x14ac:dyDescent="0.2">
      <c r="A343" s="207" t="s">
        <v>909</v>
      </c>
      <c r="B343" s="207" t="s">
        <v>910</v>
      </c>
      <c r="C343" s="208" t="s">
        <v>921</v>
      </c>
      <c r="D343" s="209" t="s">
        <v>915</v>
      </c>
      <c r="E343" s="210">
        <v>2548.8000000000002</v>
      </c>
      <c r="F343" s="211" t="s">
        <v>912</v>
      </c>
    </row>
    <row r="344" spans="1:6" ht="24" x14ac:dyDescent="0.2">
      <c r="A344" s="207" t="s">
        <v>909</v>
      </c>
      <c r="B344" s="207" t="s">
        <v>910</v>
      </c>
      <c r="C344" s="208" t="s">
        <v>922</v>
      </c>
      <c r="D344" s="209" t="s">
        <v>482</v>
      </c>
      <c r="E344" s="210">
        <v>2360</v>
      </c>
      <c r="F344" s="211" t="s">
        <v>912</v>
      </c>
    </row>
    <row r="345" spans="1:6" ht="24" x14ac:dyDescent="0.2">
      <c r="A345" s="207" t="s">
        <v>909</v>
      </c>
      <c r="B345" s="207" t="s">
        <v>910</v>
      </c>
      <c r="C345" s="208" t="s">
        <v>923</v>
      </c>
      <c r="D345" s="209" t="s">
        <v>482</v>
      </c>
      <c r="E345" s="210">
        <v>1770</v>
      </c>
      <c r="F345" s="211" t="s">
        <v>912</v>
      </c>
    </row>
    <row r="346" spans="1:6" x14ac:dyDescent="0.2">
      <c r="A346" s="207" t="s">
        <v>909</v>
      </c>
      <c r="B346" s="207" t="s">
        <v>910</v>
      </c>
      <c r="C346" s="208" t="s">
        <v>924</v>
      </c>
      <c r="D346" s="209" t="s">
        <v>482</v>
      </c>
      <c r="E346" s="210">
        <v>1121</v>
      </c>
      <c r="F346" s="211" t="s">
        <v>912</v>
      </c>
    </row>
    <row r="347" spans="1:6" x14ac:dyDescent="0.2">
      <c r="A347" s="212" t="s">
        <v>925</v>
      </c>
      <c r="B347" s="212" t="s">
        <v>926</v>
      </c>
      <c r="C347" s="213" t="s">
        <v>927</v>
      </c>
      <c r="D347" s="214" t="s">
        <v>482</v>
      </c>
      <c r="E347" s="215">
        <v>1770</v>
      </c>
      <c r="F347" s="216" t="s">
        <v>928</v>
      </c>
    </row>
    <row r="348" spans="1:6" ht="24" x14ac:dyDescent="0.2">
      <c r="A348" s="212" t="s">
        <v>925</v>
      </c>
      <c r="B348" s="212" t="s">
        <v>926</v>
      </c>
      <c r="C348" s="213" t="s">
        <v>929</v>
      </c>
      <c r="D348" s="214" t="s">
        <v>482</v>
      </c>
      <c r="E348" s="215">
        <v>1062</v>
      </c>
      <c r="F348" s="216" t="s">
        <v>928</v>
      </c>
    </row>
    <row r="349" spans="1:6" x14ac:dyDescent="0.2">
      <c r="A349" s="212" t="s">
        <v>925</v>
      </c>
      <c r="B349" s="212" t="s">
        <v>926</v>
      </c>
      <c r="C349" s="213" t="s">
        <v>930</v>
      </c>
      <c r="D349" s="214" t="s">
        <v>482</v>
      </c>
      <c r="E349" s="215">
        <v>420.55200000000002</v>
      </c>
      <c r="F349" s="216" t="s">
        <v>928</v>
      </c>
    </row>
    <row r="350" spans="1:6" ht="24" x14ac:dyDescent="0.2">
      <c r="A350" s="212" t="s">
        <v>925</v>
      </c>
      <c r="B350" s="212" t="s">
        <v>926</v>
      </c>
      <c r="C350" s="213" t="s">
        <v>931</v>
      </c>
      <c r="D350" s="214" t="s">
        <v>482</v>
      </c>
      <c r="E350" s="215">
        <v>420.73</v>
      </c>
      <c r="F350" s="216" t="s">
        <v>928</v>
      </c>
    </row>
    <row r="351" spans="1:6" ht="24" x14ac:dyDescent="0.2">
      <c r="A351" s="212" t="s">
        <v>925</v>
      </c>
      <c r="B351" s="212" t="s">
        <v>926</v>
      </c>
      <c r="C351" s="213" t="s">
        <v>932</v>
      </c>
      <c r="D351" s="214" t="s">
        <v>482</v>
      </c>
      <c r="E351" s="215">
        <v>1379.48</v>
      </c>
      <c r="F351" s="216" t="s">
        <v>928</v>
      </c>
    </row>
    <row r="352" spans="1:6" ht="24" x14ac:dyDescent="0.2">
      <c r="A352" s="212" t="s">
        <v>925</v>
      </c>
      <c r="B352" s="212" t="s">
        <v>926</v>
      </c>
      <c r="C352" s="213" t="s">
        <v>932</v>
      </c>
      <c r="D352" s="214" t="s">
        <v>482</v>
      </c>
      <c r="E352" s="215">
        <v>486.69200000000001</v>
      </c>
      <c r="F352" s="216" t="s">
        <v>928</v>
      </c>
    </row>
    <row r="353" spans="1:6" ht="24" x14ac:dyDescent="0.2">
      <c r="A353" s="212" t="s">
        <v>925</v>
      </c>
      <c r="B353" s="212" t="s">
        <v>926</v>
      </c>
      <c r="C353" s="213" t="s">
        <v>933</v>
      </c>
      <c r="D353" s="214" t="s">
        <v>482</v>
      </c>
      <c r="E353" s="215">
        <v>420.09199999999998</v>
      </c>
      <c r="F353" s="216" t="s">
        <v>928</v>
      </c>
    </row>
    <row r="354" spans="1:6" ht="24" x14ac:dyDescent="0.2">
      <c r="A354" s="212" t="s">
        <v>925</v>
      </c>
      <c r="B354" s="212" t="s">
        <v>926</v>
      </c>
      <c r="C354" s="213" t="s">
        <v>934</v>
      </c>
      <c r="D354" s="214" t="s">
        <v>482</v>
      </c>
      <c r="E354" s="215">
        <v>422.358</v>
      </c>
      <c r="F354" s="216" t="s">
        <v>928</v>
      </c>
    </row>
    <row r="355" spans="1:6" ht="15" customHeight="1" x14ac:dyDescent="0.2">
      <c r="A355" s="212" t="s">
        <v>925</v>
      </c>
      <c r="B355" s="212" t="s">
        <v>926</v>
      </c>
      <c r="C355" s="213" t="s">
        <v>935</v>
      </c>
      <c r="D355" s="214" t="s">
        <v>482</v>
      </c>
      <c r="E355" s="215">
        <v>422.44</v>
      </c>
      <c r="F355" s="216" t="s">
        <v>928</v>
      </c>
    </row>
    <row r="356" spans="1:6" ht="24" x14ac:dyDescent="0.2">
      <c r="A356" s="212" t="s">
        <v>925</v>
      </c>
      <c r="B356" s="212" t="s">
        <v>926</v>
      </c>
      <c r="C356" s="213" t="s">
        <v>936</v>
      </c>
      <c r="D356" s="214" t="s">
        <v>482</v>
      </c>
      <c r="E356" s="215">
        <v>422.62799999999999</v>
      </c>
      <c r="F356" s="216" t="s">
        <v>928</v>
      </c>
    </row>
    <row r="357" spans="1:6" ht="14.1" customHeight="1" x14ac:dyDescent="0.2">
      <c r="A357" s="212" t="s">
        <v>925</v>
      </c>
      <c r="B357" s="212" t="s">
        <v>926</v>
      </c>
      <c r="C357" s="213" t="s">
        <v>937</v>
      </c>
      <c r="D357" s="214" t="s">
        <v>482</v>
      </c>
      <c r="E357" s="215">
        <v>810.41200000000003</v>
      </c>
      <c r="F357" s="216" t="s">
        <v>928</v>
      </c>
    </row>
    <row r="358" spans="1:6" x14ac:dyDescent="0.2">
      <c r="A358" s="212" t="s">
        <v>925</v>
      </c>
      <c r="B358" s="212" t="s">
        <v>926</v>
      </c>
      <c r="C358" s="213" t="s">
        <v>938</v>
      </c>
      <c r="D358" s="214" t="s">
        <v>482</v>
      </c>
      <c r="E358" s="215">
        <v>1069.47</v>
      </c>
      <c r="F358" s="216" t="s">
        <v>928</v>
      </c>
    </row>
    <row r="359" spans="1:6" ht="18" customHeight="1" x14ac:dyDescent="0.2">
      <c r="A359" s="212" t="s">
        <v>925</v>
      </c>
      <c r="B359" s="212" t="s">
        <v>926</v>
      </c>
      <c r="C359" s="213" t="s">
        <v>939</v>
      </c>
      <c r="D359" s="214" t="s">
        <v>482</v>
      </c>
      <c r="E359" s="215">
        <v>3499.9967000000001</v>
      </c>
      <c r="F359" s="216" t="s">
        <v>928</v>
      </c>
    </row>
    <row r="360" spans="1:6" ht="18.95" customHeight="1" x14ac:dyDescent="0.2">
      <c r="A360" s="212" t="s">
        <v>925</v>
      </c>
      <c r="B360" s="212" t="s">
        <v>926</v>
      </c>
      <c r="C360" s="213" t="s">
        <v>940</v>
      </c>
      <c r="D360" s="214" t="s">
        <v>482</v>
      </c>
      <c r="E360" s="215">
        <v>200.6</v>
      </c>
      <c r="F360" s="216" t="s">
        <v>928</v>
      </c>
    </row>
    <row r="361" spans="1:6" ht="15.95" customHeight="1" x14ac:dyDescent="0.2">
      <c r="A361" s="212" t="s">
        <v>925</v>
      </c>
      <c r="B361" s="212" t="s">
        <v>926</v>
      </c>
      <c r="C361" s="213" t="s">
        <v>941</v>
      </c>
      <c r="D361" s="214" t="s">
        <v>482</v>
      </c>
      <c r="E361" s="215">
        <v>17.405000000000001</v>
      </c>
      <c r="F361" s="216" t="s">
        <v>928</v>
      </c>
    </row>
    <row r="362" spans="1:6" ht="21" customHeight="1" x14ac:dyDescent="0.2">
      <c r="A362" s="212" t="s">
        <v>925</v>
      </c>
      <c r="B362" s="212" t="s">
        <v>926</v>
      </c>
      <c r="C362" s="213" t="s">
        <v>942</v>
      </c>
      <c r="D362" s="214" t="s">
        <v>482</v>
      </c>
      <c r="E362" s="215">
        <v>101.48</v>
      </c>
      <c r="F362" s="216" t="s">
        <v>928</v>
      </c>
    </row>
    <row r="363" spans="1:6" x14ac:dyDescent="0.2">
      <c r="A363" s="212" t="s">
        <v>925</v>
      </c>
      <c r="B363" s="212" t="s">
        <v>926</v>
      </c>
      <c r="C363" s="213" t="s">
        <v>943</v>
      </c>
      <c r="D363" s="214" t="s">
        <v>482</v>
      </c>
      <c r="E363" s="215">
        <v>15.281000000000001</v>
      </c>
      <c r="F363" s="216" t="s">
        <v>928</v>
      </c>
    </row>
    <row r="364" spans="1:6" x14ac:dyDescent="0.2">
      <c r="A364" s="212" t="s">
        <v>925</v>
      </c>
      <c r="B364" s="212" t="s">
        <v>926</v>
      </c>
      <c r="C364" s="213" t="s">
        <v>944</v>
      </c>
      <c r="D364" s="214" t="s">
        <v>482</v>
      </c>
      <c r="E364" s="215">
        <v>34.81</v>
      </c>
      <c r="F364" s="216" t="s">
        <v>928</v>
      </c>
    </row>
    <row r="365" spans="1:6" x14ac:dyDescent="0.2">
      <c r="A365" s="212" t="s">
        <v>925</v>
      </c>
      <c r="B365" s="212" t="s">
        <v>926</v>
      </c>
      <c r="C365" s="213" t="s">
        <v>945</v>
      </c>
      <c r="D365" s="214" t="s">
        <v>482</v>
      </c>
      <c r="E365" s="215">
        <v>77.88</v>
      </c>
      <c r="F365" s="216" t="s">
        <v>928</v>
      </c>
    </row>
    <row r="366" spans="1:6" x14ac:dyDescent="0.2">
      <c r="A366" s="212" t="s">
        <v>925</v>
      </c>
      <c r="B366" s="212" t="s">
        <v>926</v>
      </c>
      <c r="C366" s="213" t="s">
        <v>946</v>
      </c>
      <c r="D366" s="214" t="s">
        <v>509</v>
      </c>
      <c r="E366" s="215">
        <v>403.79669999999999</v>
      </c>
      <c r="F366" s="216" t="s">
        <v>928</v>
      </c>
    </row>
    <row r="367" spans="1:6" x14ac:dyDescent="0.2">
      <c r="A367" s="212" t="s">
        <v>925</v>
      </c>
      <c r="B367" s="212" t="s">
        <v>926</v>
      </c>
      <c r="C367" s="213" t="s">
        <v>947</v>
      </c>
      <c r="D367" s="214" t="s">
        <v>509</v>
      </c>
      <c r="E367" s="215">
        <v>36</v>
      </c>
      <c r="F367" s="216" t="s">
        <v>928</v>
      </c>
    </row>
    <row r="368" spans="1:6" x14ac:dyDescent="0.2">
      <c r="A368" s="212" t="s">
        <v>925</v>
      </c>
      <c r="B368" s="212" t="s">
        <v>926</v>
      </c>
      <c r="C368" s="213" t="s">
        <v>948</v>
      </c>
      <c r="D368" s="214" t="s">
        <v>509</v>
      </c>
      <c r="E368" s="215">
        <v>154.875</v>
      </c>
      <c r="F368" s="216" t="s">
        <v>928</v>
      </c>
    </row>
    <row r="369" spans="1:6" x14ac:dyDescent="0.2">
      <c r="A369" s="212" t="s">
        <v>925</v>
      </c>
      <c r="B369" s="212" t="s">
        <v>926</v>
      </c>
      <c r="C369" s="212" t="s">
        <v>949</v>
      </c>
      <c r="D369" s="214" t="s">
        <v>482</v>
      </c>
      <c r="E369" s="217">
        <v>121.54</v>
      </c>
      <c r="F369" s="218" t="s">
        <v>928</v>
      </c>
    </row>
    <row r="370" spans="1:6" ht="18" customHeight="1" x14ac:dyDescent="0.2">
      <c r="A370" s="212" t="s">
        <v>925</v>
      </c>
      <c r="B370" s="212" t="s">
        <v>926</v>
      </c>
      <c r="C370" s="213" t="s">
        <v>950</v>
      </c>
      <c r="D370" s="214" t="s">
        <v>482</v>
      </c>
      <c r="E370" s="215">
        <v>510.04250000000002</v>
      </c>
      <c r="F370" s="216" t="s">
        <v>928</v>
      </c>
    </row>
    <row r="371" spans="1:6" ht="24" x14ac:dyDescent="0.2">
      <c r="A371" s="212" t="s">
        <v>925</v>
      </c>
      <c r="B371" s="212" t="s">
        <v>926</v>
      </c>
      <c r="C371" s="213" t="s">
        <v>951</v>
      </c>
      <c r="D371" s="214" t="s">
        <v>482</v>
      </c>
      <c r="E371" s="215">
        <v>510.04250000000002</v>
      </c>
      <c r="F371" s="216" t="s">
        <v>928</v>
      </c>
    </row>
    <row r="372" spans="1:6" ht="24" x14ac:dyDescent="0.2">
      <c r="A372" s="212" t="s">
        <v>925</v>
      </c>
      <c r="B372" s="212" t="s">
        <v>926</v>
      </c>
      <c r="C372" s="213" t="s">
        <v>952</v>
      </c>
      <c r="D372" s="214" t="s">
        <v>482</v>
      </c>
      <c r="E372" s="215">
        <v>445.214</v>
      </c>
      <c r="F372" s="216" t="s">
        <v>928</v>
      </c>
    </row>
    <row r="373" spans="1:6" ht="24" x14ac:dyDescent="0.2">
      <c r="A373" s="212" t="s">
        <v>925</v>
      </c>
      <c r="B373" s="212" t="s">
        <v>926</v>
      </c>
      <c r="C373" s="213" t="s">
        <v>953</v>
      </c>
      <c r="D373" s="214" t="s">
        <v>482</v>
      </c>
      <c r="E373" s="215">
        <v>445.21409999999997</v>
      </c>
      <c r="F373" s="216" t="s">
        <v>928</v>
      </c>
    </row>
    <row r="374" spans="1:6" ht="21.75" customHeight="1" x14ac:dyDescent="0.2">
      <c r="A374" s="212" t="s">
        <v>925</v>
      </c>
      <c r="B374" s="212" t="s">
        <v>926</v>
      </c>
      <c r="C374" s="213" t="s">
        <v>953</v>
      </c>
      <c r="D374" s="214" t="s">
        <v>482</v>
      </c>
      <c r="E374" s="215">
        <v>437.91</v>
      </c>
      <c r="F374" s="216" t="s">
        <v>928</v>
      </c>
    </row>
    <row r="375" spans="1:6" ht="24" x14ac:dyDescent="0.2">
      <c r="A375" s="212" t="s">
        <v>925</v>
      </c>
      <c r="B375" s="212" t="s">
        <v>926</v>
      </c>
      <c r="C375" s="213" t="s">
        <v>954</v>
      </c>
      <c r="D375" s="214" t="s">
        <v>482</v>
      </c>
      <c r="E375" s="215">
        <v>440.16329999999999</v>
      </c>
      <c r="F375" s="216" t="s">
        <v>928</v>
      </c>
    </row>
    <row r="376" spans="1:6" ht="24" x14ac:dyDescent="0.2">
      <c r="A376" s="212" t="s">
        <v>925</v>
      </c>
      <c r="B376" s="212" t="s">
        <v>926</v>
      </c>
      <c r="C376" s="213" t="s">
        <v>955</v>
      </c>
      <c r="D376" s="214" t="s">
        <v>482</v>
      </c>
      <c r="E376" s="215">
        <v>439.49</v>
      </c>
      <c r="F376" s="216" t="s">
        <v>928</v>
      </c>
    </row>
    <row r="377" spans="1:6" ht="24" x14ac:dyDescent="0.2">
      <c r="A377" s="212" t="s">
        <v>925</v>
      </c>
      <c r="B377" s="212" t="s">
        <v>926</v>
      </c>
      <c r="C377" s="213" t="s">
        <v>956</v>
      </c>
      <c r="D377" s="214" t="s">
        <v>482</v>
      </c>
      <c r="E377" s="215">
        <v>442.005</v>
      </c>
      <c r="F377" s="216" t="s">
        <v>928</v>
      </c>
    </row>
    <row r="378" spans="1:6" ht="24" x14ac:dyDescent="0.2">
      <c r="A378" s="212" t="s">
        <v>925</v>
      </c>
      <c r="B378" s="212" t="s">
        <v>926</v>
      </c>
      <c r="C378" s="213" t="s">
        <v>957</v>
      </c>
      <c r="D378" s="214" t="s">
        <v>482</v>
      </c>
      <c r="E378" s="215">
        <v>439.49</v>
      </c>
      <c r="F378" s="216" t="s">
        <v>928</v>
      </c>
    </row>
    <row r="379" spans="1:6" ht="24" x14ac:dyDescent="0.2">
      <c r="A379" s="212" t="s">
        <v>925</v>
      </c>
      <c r="B379" s="212" t="s">
        <v>926</v>
      </c>
      <c r="C379" s="213" t="s">
        <v>958</v>
      </c>
      <c r="D379" s="214" t="s">
        <v>482</v>
      </c>
      <c r="E379" s="215">
        <v>835.00300000000004</v>
      </c>
      <c r="F379" s="216" t="s">
        <v>928</v>
      </c>
    </row>
    <row r="380" spans="1:6" ht="24" x14ac:dyDescent="0.2">
      <c r="A380" s="212" t="s">
        <v>925</v>
      </c>
      <c r="B380" s="212" t="s">
        <v>926</v>
      </c>
      <c r="C380" s="213" t="s">
        <v>959</v>
      </c>
      <c r="D380" s="214" t="s">
        <v>482</v>
      </c>
      <c r="E380" s="215">
        <v>1110</v>
      </c>
      <c r="F380" s="216" t="s">
        <v>928</v>
      </c>
    </row>
    <row r="381" spans="1:6" ht="24" x14ac:dyDescent="0.2">
      <c r="A381" s="212" t="s">
        <v>925</v>
      </c>
      <c r="B381" s="212" t="s">
        <v>926</v>
      </c>
      <c r="C381" s="213" t="s">
        <v>960</v>
      </c>
      <c r="D381" s="214" t="s">
        <v>482</v>
      </c>
      <c r="E381" s="215">
        <v>932.61249999999995</v>
      </c>
      <c r="F381" s="216" t="s">
        <v>928</v>
      </c>
    </row>
    <row r="382" spans="1:6" ht="24" x14ac:dyDescent="0.2">
      <c r="A382" s="212" t="s">
        <v>925</v>
      </c>
      <c r="B382" s="212" t="s">
        <v>926</v>
      </c>
      <c r="C382" s="213" t="s">
        <v>961</v>
      </c>
      <c r="D382" s="214" t="s">
        <v>482</v>
      </c>
      <c r="E382" s="215">
        <v>932.39</v>
      </c>
      <c r="F382" s="216" t="s">
        <v>928</v>
      </c>
    </row>
    <row r="383" spans="1:6" ht="24" x14ac:dyDescent="0.2">
      <c r="A383" s="212" t="s">
        <v>925</v>
      </c>
      <c r="B383" s="212" t="s">
        <v>926</v>
      </c>
      <c r="C383" s="213" t="s">
        <v>962</v>
      </c>
      <c r="D383" s="214" t="s">
        <v>482</v>
      </c>
      <c r="E383" s="215">
        <v>932.39</v>
      </c>
      <c r="F383" s="216" t="s">
        <v>928</v>
      </c>
    </row>
    <row r="384" spans="1:6" ht="24" x14ac:dyDescent="0.2">
      <c r="A384" s="212" t="s">
        <v>925</v>
      </c>
      <c r="B384" s="212" t="s">
        <v>926</v>
      </c>
      <c r="C384" s="213" t="s">
        <v>963</v>
      </c>
      <c r="D384" s="214" t="s">
        <v>482</v>
      </c>
      <c r="E384" s="215">
        <v>1015</v>
      </c>
      <c r="F384" s="216" t="s">
        <v>928</v>
      </c>
    </row>
    <row r="385" spans="1:6" ht="24" x14ac:dyDescent="0.2">
      <c r="A385" s="212" t="s">
        <v>925</v>
      </c>
      <c r="B385" s="212" t="s">
        <v>926</v>
      </c>
      <c r="C385" s="213" t="s">
        <v>964</v>
      </c>
      <c r="D385" s="214" t="s">
        <v>482</v>
      </c>
      <c r="E385" s="215">
        <v>927.75</v>
      </c>
      <c r="F385" s="216" t="s">
        <v>928</v>
      </c>
    </row>
    <row r="386" spans="1:6" ht="24" x14ac:dyDescent="0.2">
      <c r="A386" s="212" t="s">
        <v>925</v>
      </c>
      <c r="B386" s="212" t="s">
        <v>926</v>
      </c>
      <c r="C386" s="213" t="s">
        <v>965</v>
      </c>
      <c r="D386" s="214" t="s">
        <v>482</v>
      </c>
      <c r="E386" s="215">
        <v>922.77329999999995</v>
      </c>
      <c r="F386" s="216" t="s">
        <v>928</v>
      </c>
    </row>
    <row r="387" spans="1:6" ht="24" x14ac:dyDescent="0.2">
      <c r="A387" s="212" t="s">
        <v>925</v>
      </c>
      <c r="B387" s="212" t="s">
        <v>926</v>
      </c>
      <c r="C387" s="213" t="s">
        <v>966</v>
      </c>
      <c r="D387" s="214" t="s">
        <v>482</v>
      </c>
      <c r="E387" s="215">
        <v>929.53330000000005</v>
      </c>
      <c r="F387" s="216" t="s">
        <v>928</v>
      </c>
    </row>
    <row r="388" spans="1:6" ht="24" x14ac:dyDescent="0.2">
      <c r="A388" s="212" t="s">
        <v>925</v>
      </c>
      <c r="B388" s="212" t="s">
        <v>926</v>
      </c>
      <c r="C388" s="213" t="s">
        <v>967</v>
      </c>
      <c r="D388" s="214" t="s">
        <v>482</v>
      </c>
      <c r="E388" s="215">
        <v>885</v>
      </c>
      <c r="F388" s="216" t="s">
        <v>928</v>
      </c>
    </row>
    <row r="389" spans="1:6" ht="24" x14ac:dyDescent="0.2">
      <c r="A389" s="212" t="s">
        <v>925</v>
      </c>
      <c r="B389" s="212" t="s">
        <v>926</v>
      </c>
      <c r="C389" s="213" t="s">
        <v>968</v>
      </c>
      <c r="D389" s="214" t="s">
        <v>482</v>
      </c>
      <c r="E389" s="215">
        <v>1017.5025000000001</v>
      </c>
      <c r="F389" s="216" t="s">
        <v>928</v>
      </c>
    </row>
    <row r="390" spans="1:6" ht="24" x14ac:dyDescent="0.2">
      <c r="A390" s="212" t="s">
        <v>925</v>
      </c>
      <c r="B390" s="212" t="s">
        <v>926</v>
      </c>
      <c r="C390" s="213" t="s">
        <v>969</v>
      </c>
      <c r="D390" s="214" t="s">
        <v>482</v>
      </c>
      <c r="E390" s="215">
        <v>2700.0052000000001</v>
      </c>
      <c r="F390" s="216" t="s">
        <v>928</v>
      </c>
    </row>
    <row r="391" spans="1:6" ht="24" x14ac:dyDescent="0.2">
      <c r="A391" s="212" t="s">
        <v>925</v>
      </c>
      <c r="B391" s="212" t="s">
        <v>926</v>
      </c>
      <c r="C391" s="213" t="s">
        <v>970</v>
      </c>
      <c r="D391" s="214" t="s">
        <v>482</v>
      </c>
      <c r="E391" s="215">
        <v>2799.9985000000001</v>
      </c>
      <c r="F391" s="216" t="s">
        <v>928</v>
      </c>
    </row>
    <row r="392" spans="1:6" ht="24" x14ac:dyDescent="0.2">
      <c r="A392" s="212" t="s">
        <v>925</v>
      </c>
      <c r="B392" s="212" t="s">
        <v>926</v>
      </c>
      <c r="C392" s="213" t="s">
        <v>971</v>
      </c>
      <c r="D392" s="214" t="s">
        <v>482</v>
      </c>
      <c r="E392" s="215">
        <v>2149.9960000000001</v>
      </c>
      <c r="F392" s="216" t="s">
        <v>928</v>
      </c>
    </row>
    <row r="393" spans="1:6" ht="24" x14ac:dyDescent="0.2">
      <c r="A393" s="212" t="s">
        <v>925</v>
      </c>
      <c r="B393" s="212" t="s">
        <v>926</v>
      </c>
      <c r="C393" s="213" t="s">
        <v>972</v>
      </c>
      <c r="D393" s="214" t="s">
        <v>482</v>
      </c>
      <c r="E393" s="215">
        <v>3650</v>
      </c>
      <c r="F393" s="216" t="s">
        <v>928</v>
      </c>
    </row>
    <row r="394" spans="1:6" ht="14.1" customHeight="1" x14ac:dyDescent="0.2">
      <c r="A394" s="212" t="s">
        <v>925</v>
      </c>
      <c r="B394" s="212" t="s">
        <v>926</v>
      </c>
      <c r="C394" s="213" t="s">
        <v>973</v>
      </c>
      <c r="D394" s="214" t="s">
        <v>482</v>
      </c>
      <c r="E394" s="215">
        <v>30.68</v>
      </c>
      <c r="F394" s="216" t="s">
        <v>928</v>
      </c>
    </row>
    <row r="395" spans="1:6" ht="24" x14ac:dyDescent="0.2">
      <c r="A395" s="212" t="s">
        <v>925</v>
      </c>
      <c r="B395" s="212" t="s">
        <v>926</v>
      </c>
      <c r="C395" s="213" t="s">
        <v>974</v>
      </c>
      <c r="D395" s="214" t="s">
        <v>482</v>
      </c>
      <c r="E395" s="215">
        <v>5039.8509999999997</v>
      </c>
      <c r="F395" s="216" t="s">
        <v>928</v>
      </c>
    </row>
    <row r="396" spans="1:6" ht="24" x14ac:dyDescent="0.2">
      <c r="A396" s="212" t="s">
        <v>925</v>
      </c>
      <c r="B396" s="212" t="s">
        <v>926</v>
      </c>
      <c r="C396" s="213" t="s">
        <v>975</v>
      </c>
      <c r="D396" s="214" t="s">
        <v>482</v>
      </c>
      <c r="E396" s="215">
        <v>2700.0050000000001</v>
      </c>
      <c r="F396" s="216" t="s">
        <v>928</v>
      </c>
    </row>
    <row r="397" spans="1:6" x14ac:dyDescent="0.2">
      <c r="A397" s="212" t="s">
        <v>925</v>
      </c>
      <c r="B397" s="212" t="s">
        <v>926</v>
      </c>
      <c r="C397" s="213" t="s">
        <v>976</v>
      </c>
      <c r="D397" s="214" t="s">
        <v>482</v>
      </c>
      <c r="E397" s="215">
        <v>9.9946000000000002</v>
      </c>
      <c r="F397" s="216" t="s">
        <v>928</v>
      </c>
    </row>
    <row r="398" spans="1:6" ht="24.75" customHeight="1" x14ac:dyDescent="0.2">
      <c r="A398" s="212" t="s">
        <v>925</v>
      </c>
      <c r="B398" s="212" t="s">
        <v>926</v>
      </c>
      <c r="C398" s="213" t="s">
        <v>977</v>
      </c>
      <c r="D398" s="214" t="s">
        <v>482</v>
      </c>
      <c r="E398" s="215">
        <v>35.4</v>
      </c>
      <c r="F398" s="216" t="s">
        <v>928</v>
      </c>
    </row>
    <row r="399" spans="1:6" ht="24" x14ac:dyDescent="0.2">
      <c r="A399" s="212" t="s">
        <v>925</v>
      </c>
      <c r="B399" s="212" t="s">
        <v>926</v>
      </c>
      <c r="C399" s="213" t="s">
        <v>978</v>
      </c>
      <c r="D399" s="214" t="s">
        <v>482</v>
      </c>
      <c r="E399" s="215">
        <v>1184.72</v>
      </c>
      <c r="F399" s="216" t="s">
        <v>928</v>
      </c>
    </row>
    <row r="400" spans="1:6" ht="24" x14ac:dyDescent="0.2">
      <c r="A400" s="212" t="s">
        <v>925</v>
      </c>
      <c r="B400" s="212" t="s">
        <v>926</v>
      </c>
      <c r="C400" s="213" t="s">
        <v>979</v>
      </c>
      <c r="D400" s="214" t="s">
        <v>482</v>
      </c>
      <c r="E400" s="215">
        <v>2265.6</v>
      </c>
      <c r="F400" s="216" t="s">
        <v>928</v>
      </c>
    </row>
    <row r="401" spans="1:6" x14ac:dyDescent="0.2">
      <c r="A401" s="212" t="s">
        <v>925</v>
      </c>
      <c r="B401" s="212" t="s">
        <v>926</v>
      </c>
      <c r="C401" s="213" t="s">
        <v>980</v>
      </c>
      <c r="D401" s="214" t="s">
        <v>482</v>
      </c>
      <c r="E401" s="215">
        <v>13.3222</v>
      </c>
      <c r="F401" s="216" t="s">
        <v>928</v>
      </c>
    </row>
    <row r="402" spans="1:6" x14ac:dyDescent="0.2">
      <c r="A402" s="212" t="s">
        <v>925</v>
      </c>
      <c r="B402" s="212" t="s">
        <v>926</v>
      </c>
      <c r="C402" s="213" t="s">
        <v>981</v>
      </c>
      <c r="D402" s="214" t="s">
        <v>482</v>
      </c>
      <c r="E402" s="215">
        <v>107.675</v>
      </c>
      <c r="F402" s="216" t="s">
        <v>928</v>
      </c>
    </row>
    <row r="403" spans="1:6" ht="21.75" customHeight="1" x14ac:dyDescent="0.2">
      <c r="A403" s="212" t="s">
        <v>925</v>
      </c>
      <c r="B403" s="212" t="s">
        <v>926</v>
      </c>
      <c r="C403" s="213" t="s">
        <v>982</v>
      </c>
      <c r="D403" s="214" t="s">
        <v>482</v>
      </c>
      <c r="E403" s="215">
        <v>21.771000000000001</v>
      </c>
      <c r="F403" s="216" t="s">
        <v>928</v>
      </c>
    </row>
    <row r="404" spans="1:6" x14ac:dyDescent="0.2">
      <c r="A404" s="212" t="s">
        <v>925</v>
      </c>
      <c r="B404" s="212" t="s">
        <v>926</v>
      </c>
      <c r="C404" s="213" t="s">
        <v>983</v>
      </c>
      <c r="D404" s="214" t="s">
        <v>482</v>
      </c>
      <c r="E404" s="215">
        <v>7.8470000000000004</v>
      </c>
      <c r="F404" s="216" t="s">
        <v>928</v>
      </c>
    </row>
    <row r="405" spans="1:6" ht="24" x14ac:dyDescent="0.2">
      <c r="A405" s="212" t="s">
        <v>925</v>
      </c>
      <c r="B405" s="212" t="s">
        <v>926</v>
      </c>
      <c r="C405" s="213" t="s">
        <v>984</v>
      </c>
      <c r="D405" s="214" t="s">
        <v>482</v>
      </c>
      <c r="E405" s="215">
        <v>885.4</v>
      </c>
      <c r="F405" s="216" t="s">
        <v>928</v>
      </c>
    </row>
    <row r="406" spans="1:6" ht="24" x14ac:dyDescent="0.2">
      <c r="A406" s="212" t="s">
        <v>925</v>
      </c>
      <c r="B406" s="212" t="s">
        <v>926</v>
      </c>
      <c r="C406" s="213" t="s">
        <v>985</v>
      </c>
      <c r="D406" s="214" t="s">
        <v>482</v>
      </c>
      <c r="E406" s="215">
        <v>880.95249999999999</v>
      </c>
      <c r="F406" s="216" t="s">
        <v>928</v>
      </c>
    </row>
    <row r="407" spans="1:6" ht="24" x14ac:dyDescent="0.2">
      <c r="A407" s="212" t="s">
        <v>925</v>
      </c>
      <c r="B407" s="212" t="s">
        <v>926</v>
      </c>
      <c r="C407" s="213" t="s">
        <v>986</v>
      </c>
      <c r="D407" s="214" t="s">
        <v>482</v>
      </c>
      <c r="E407" s="215">
        <v>889.42600000000004</v>
      </c>
      <c r="F407" s="216" t="s">
        <v>928</v>
      </c>
    </row>
    <row r="408" spans="1:6" x14ac:dyDescent="0.2">
      <c r="A408" s="212" t="s">
        <v>925</v>
      </c>
      <c r="B408" s="212" t="s">
        <v>926</v>
      </c>
      <c r="C408" s="213" t="s">
        <v>987</v>
      </c>
      <c r="D408" s="214" t="s">
        <v>482</v>
      </c>
      <c r="E408" s="215">
        <v>20.001000000000001</v>
      </c>
      <c r="F408" s="216" t="s">
        <v>928</v>
      </c>
    </row>
    <row r="409" spans="1:6" ht="15.95" customHeight="1" x14ac:dyDescent="0.2">
      <c r="A409" s="212" t="s">
        <v>925</v>
      </c>
      <c r="B409" s="212" t="s">
        <v>926</v>
      </c>
      <c r="C409" s="216" t="s">
        <v>988</v>
      </c>
      <c r="D409" s="214" t="s">
        <v>482</v>
      </c>
      <c r="E409" s="219">
        <v>5750.01</v>
      </c>
      <c r="F409" s="216" t="s">
        <v>928</v>
      </c>
    </row>
    <row r="410" spans="1:6" ht="24" x14ac:dyDescent="0.2">
      <c r="A410" s="212" t="s">
        <v>925</v>
      </c>
      <c r="B410" s="212" t="s">
        <v>926</v>
      </c>
      <c r="C410" s="213" t="s">
        <v>989</v>
      </c>
      <c r="D410" s="214" t="s">
        <v>482</v>
      </c>
      <c r="E410" s="215">
        <v>4500.0006000000003</v>
      </c>
      <c r="F410" s="216" t="s">
        <v>928</v>
      </c>
    </row>
    <row r="411" spans="1:6" x14ac:dyDescent="0.2">
      <c r="A411" s="212" t="s">
        <v>925</v>
      </c>
      <c r="B411" s="212" t="s">
        <v>926</v>
      </c>
      <c r="C411" s="213" t="s">
        <v>990</v>
      </c>
      <c r="D411" s="214" t="s">
        <v>880</v>
      </c>
      <c r="E411" s="215">
        <v>206.5</v>
      </c>
      <c r="F411" s="216" t="s">
        <v>928</v>
      </c>
    </row>
    <row r="412" spans="1:6" x14ac:dyDescent="0.2">
      <c r="A412" s="212" t="s">
        <v>925</v>
      </c>
      <c r="B412" s="212" t="s">
        <v>926</v>
      </c>
      <c r="C412" s="213" t="s">
        <v>991</v>
      </c>
      <c r="D412" s="214" t="s">
        <v>482</v>
      </c>
      <c r="E412" s="215">
        <v>144.9984</v>
      </c>
      <c r="F412" s="216" t="s">
        <v>928</v>
      </c>
    </row>
    <row r="413" spans="1:6" x14ac:dyDescent="0.2">
      <c r="A413" s="212" t="s">
        <v>925</v>
      </c>
      <c r="B413" s="212" t="s">
        <v>926</v>
      </c>
      <c r="C413" s="213" t="s">
        <v>992</v>
      </c>
      <c r="D413" s="214" t="s">
        <v>482</v>
      </c>
      <c r="E413" s="215">
        <v>1407.74</v>
      </c>
      <c r="F413" s="216" t="s">
        <v>928</v>
      </c>
    </row>
    <row r="414" spans="1:6" x14ac:dyDescent="0.2">
      <c r="A414" s="212" t="s">
        <v>925</v>
      </c>
      <c r="B414" s="212" t="s">
        <v>926</v>
      </c>
      <c r="C414" s="213" t="s">
        <v>993</v>
      </c>
      <c r="D414" s="214" t="s">
        <v>509</v>
      </c>
      <c r="E414" s="215">
        <v>71.98</v>
      </c>
      <c r="F414" s="216" t="s">
        <v>928</v>
      </c>
    </row>
    <row r="415" spans="1:6" x14ac:dyDescent="0.2">
      <c r="A415" s="212" t="s">
        <v>925</v>
      </c>
      <c r="B415" s="212" t="s">
        <v>926</v>
      </c>
      <c r="C415" s="213" t="s">
        <v>994</v>
      </c>
      <c r="D415" s="214" t="s">
        <v>482</v>
      </c>
      <c r="E415" s="215">
        <v>55</v>
      </c>
      <c r="F415" s="216" t="s">
        <v>928</v>
      </c>
    </row>
    <row r="416" spans="1:6" x14ac:dyDescent="0.2">
      <c r="A416" s="212" t="s">
        <v>925</v>
      </c>
      <c r="B416" s="212" t="s">
        <v>926</v>
      </c>
      <c r="C416" s="213" t="s">
        <v>995</v>
      </c>
      <c r="D416" s="214" t="s">
        <v>482</v>
      </c>
      <c r="E416" s="215">
        <v>55</v>
      </c>
      <c r="F416" s="216" t="s">
        <v>928</v>
      </c>
    </row>
    <row r="417" spans="1:6" x14ac:dyDescent="0.2">
      <c r="A417" s="212" t="s">
        <v>925</v>
      </c>
      <c r="B417" s="212" t="s">
        <v>926</v>
      </c>
      <c r="C417" s="213" t="s">
        <v>996</v>
      </c>
      <c r="D417" s="214" t="s">
        <v>880</v>
      </c>
      <c r="E417" s="215">
        <v>72.5</v>
      </c>
      <c r="F417" s="216" t="s">
        <v>928</v>
      </c>
    </row>
    <row r="418" spans="1:6" x14ac:dyDescent="0.2">
      <c r="A418" s="212" t="s">
        <v>925</v>
      </c>
      <c r="B418" s="212" t="s">
        <v>926</v>
      </c>
      <c r="C418" s="213" t="s">
        <v>997</v>
      </c>
      <c r="D418" s="214" t="s">
        <v>482</v>
      </c>
      <c r="E418" s="215">
        <v>50</v>
      </c>
      <c r="F418" s="216" t="s">
        <v>928</v>
      </c>
    </row>
    <row r="419" spans="1:6" x14ac:dyDescent="0.2">
      <c r="A419" s="212" t="s">
        <v>925</v>
      </c>
      <c r="B419" s="212" t="s">
        <v>926</v>
      </c>
      <c r="C419" s="213" t="s">
        <v>998</v>
      </c>
      <c r="D419" s="214" t="s">
        <v>482</v>
      </c>
      <c r="E419" s="215">
        <v>1121</v>
      </c>
      <c r="F419" s="216" t="s">
        <v>928</v>
      </c>
    </row>
    <row r="420" spans="1:6" x14ac:dyDescent="0.2">
      <c r="A420" s="212" t="s">
        <v>925</v>
      </c>
      <c r="B420" s="212" t="s">
        <v>926</v>
      </c>
      <c r="C420" s="213" t="s">
        <v>999</v>
      </c>
      <c r="D420" s="214" t="s">
        <v>482</v>
      </c>
      <c r="E420" s="215">
        <v>254.99799999999999</v>
      </c>
      <c r="F420" s="216" t="s">
        <v>928</v>
      </c>
    </row>
    <row r="421" spans="1:6" x14ac:dyDescent="0.2">
      <c r="A421" s="212" t="s">
        <v>925</v>
      </c>
      <c r="B421" s="212" t="s">
        <v>926</v>
      </c>
      <c r="C421" s="213" t="s">
        <v>999</v>
      </c>
      <c r="D421" s="214" t="s">
        <v>482</v>
      </c>
      <c r="E421" s="215">
        <v>365.8</v>
      </c>
      <c r="F421" s="216" t="s">
        <v>928</v>
      </c>
    </row>
    <row r="422" spans="1:6" x14ac:dyDescent="0.2">
      <c r="A422" s="212" t="s">
        <v>925</v>
      </c>
      <c r="B422" s="212" t="s">
        <v>926</v>
      </c>
      <c r="C422" s="216" t="s">
        <v>1000</v>
      </c>
      <c r="D422" s="214" t="s">
        <v>482</v>
      </c>
      <c r="E422" s="219">
        <v>498.99799999999999</v>
      </c>
      <c r="F422" s="216" t="s">
        <v>928</v>
      </c>
    </row>
    <row r="423" spans="1:6" ht="24" x14ac:dyDescent="0.2">
      <c r="A423" s="212" t="s">
        <v>925</v>
      </c>
      <c r="B423" s="212" t="s">
        <v>926</v>
      </c>
      <c r="C423" s="213" t="s">
        <v>1001</v>
      </c>
      <c r="D423" s="214" t="s">
        <v>482</v>
      </c>
      <c r="E423" s="215">
        <v>10.9976</v>
      </c>
      <c r="F423" s="216" t="s">
        <v>928</v>
      </c>
    </row>
    <row r="424" spans="1:6" ht="24" x14ac:dyDescent="0.2">
      <c r="A424" s="212" t="s">
        <v>925</v>
      </c>
      <c r="B424" s="212" t="s">
        <v>926</v>
      </c>
      <c r="C424" s="213" t="s">
        <v>1002</v>
      </c>
      <c r="D424" s="214" t="s">
        <v>482</v>
      </c>
      <c r="E424" s="215">
        <v>53.1</v>
      </c>
      <c r="F424" s="216" t="s">
        <v>928</v>
      </c>
    </row>
    <row r="425" spans="1:6" ht="24" x14ac:dyDescent="0.2">
      <c r="A425" s="212" t="s">
        <v>925</v>
      </c>
      <c r="B425" s="212" t="s">
        <v>926</v>
      </c>
      <c r="C425" s="213" t="s">
        <v>1003</v>
      </c>
      <c r="D425" s="214" t="s">
        <v>482</v>
      </c>
      <c r="E425" s="215">
        <v>916.505</v>
      </c>
      <c r="F425" s="216" t="s">
        <v>928</v>
      </c>
    </row>
    <row r="426" spans="1:6" ht="24" x14ac:dyDescent="0.2">
      <c r="A426" s="212" t="s">
        <v>925</v>
      </c>
      <c r="B426" s="212" t="s">
        <v>926</v>
      </c>
      <c r="C426" s="213" t="s">
        <v>1004</v>
      </c>
      <c r="D426" s="214" t="s">
        <v>482</v>
      </c>
      <c r="E426" s="215">
        <v>5015</v>
      </c>
      <c r="F426" s="216" t="s">
        <v>928</v>
      </c>
    </row>
    <row r="427" spans="1:6" ht="24" x14ac:dyDescent="0.2">
      <c r="A427" s="212" t="s">
        <v>925</v>
      </c>
      <c r="B427" s="212" t="s">
        <v>926</v>
      </c>
      <c r="C427" s="213" t="s">
        <v>1005</v>
      </c>
      <c r="D427" s="214" t="s">
        <v>482</v>
      </c>
      <c r="E427" s="215">
        <v>10584.6</v>
      </c>
      <c r="F427" s="216" t="s">
        <v>928</v>
      </c>
    </row>
    <row r="428" spans="1:6" x14ac:dyDescent="0.2">
      <c r="A428" s="212" t="s">
        <v>925</v>
      </c>
      <c r="B428" s="212" t="s">
        <v>926</v>
      </c>
      <c r="C428" s="213" t="s">
        <v>1006</v>
      </c>
      <c r="D428" s="214" t="s">
        <v>482</v>
      </c>
      <c r="E428" s="215">
        <v>8.85</v>
      </c>
      <c r="F428" s="216" t="s">
        <v>928</v>
      </c>
    </row>
    <row r="429" spans="1:6" x14ac:dyDescent="0.2">
      <c r="A429" s="212" t="s">
        <v>925</v>
      </c>
      <c r="B429" s="212" t="s">
        <v>926</v>
      </c>
      <c r="C429" s="213" t="s">
        <v>1007</v>
      </c>
      <c r="D429" s="214" t="s">
        <v>482</v>
      </c>
      <c r="E429" s="215">
        <v>26.55</v>
      </c>
      <c r="F429" s="216" t="s">
        <v>928</v>
      </c>
    </row>
    <row r="430" spans="1:6" x14ac:dyDescent="0.2">
      <c r="A430" s="212" t="s">
        <v>925</v>
      </c>
      <c r="B430" s="212" t="s">
        <v>926</v>
      </c>
      <c r="C430" s="213" t="s">
        <v>1008</v>
      </c>
      <c r="D430" s="214" t="s">
        <v>482</v>
      </c>
      <c r="E430" s="215">
        <v>71.98</v>
      </c>
      <c r="F430" s="216" t="s">
        <v>928</v>
      </c>
    </row>
    <row r="431" spans="1:6" x14ac:dyDescent="0.2">
      <c r="A431" s="212" t="s">
        <v>925</v>
      </c>
      <c r="B431" s="212" t="s">
        <v>926</v>
      </c>
      <c r="C431" s="213" t="s">
        <v>1009</v>
      </c>
      <c r="D431" s="214" t="s">
        <v>482</v>
      </c>
      <c r="E431" s="215">
        <v>278.77499999999998</v>
      </c>
      <c r="F431" s="216" t="s">
        <v>928</v>
      </c>
    </row>
    <row r="432" spans="1:6" x14ac:dyDescent="0.2">
      <c r="A432" s="212" t="s">
        <v>925</v>
      </c>
      <c r="B432" s="212" t="s">
        <v>926</v>
      </c>
      <c r="C432" s="213" t="s">
        <v>1010</v>
      </c>
      <c r="D432" s="214" t="s">
        <v>482</v>
      </c>
      <c r="E432" s="215">
        <v>32.001600000000003</v>
      </c>
      <c r="F432" s="216" t="s">
        <v>928</v>
      </c>
    </row>
    <row r="433" spans="1:6" x14ac:dyDescent="0.2">
      <c r="A433" s="212" t="s">
        <v>925</v>
      </c>
      <c r="B433" s="212" t="s">
        <v>926</v>
      </c>
      <c r="C433" s="213" t="s">
        <v>1011</v>
      </c>
      <c r="D433" s="214" t="s">
        <v>482</v>
      </c>
      <c r="E433" s="215">
        <v>33.04</v>
      </c>
      <c r="F433" s="216" t="s">
        <v>928</v>
      </c>
    </row>
    <row r="434" spans="1:6" x14ac:dyDescent="0.2">
      <c r="A434" s="212" t="s">
        <v>925</v>
      </c>
      <c r="B434" s="212" t="s">
        <v>926</v>
      </c>
      <c r="C434" s="213" t="s">
        <v>1012</v>
      </c>
      <c r="D434" s="214" t="s">
        <v>482</v>
      </c>
      <c r="E434" s="215">
        <v>24.78</v>
      </c>
      <c r="F434" s="216" t="s">
        <v>928</v>
      </c>
    </row>
    <row r="435" spans="1:6" x14ac:dyDescent="0.2">
      <c r="A435" s="212" t="s">
        <v>925</v>
      </c>
      <c r="B435" s="212" t="s">
        <v>926</v>
      </c>
      <c r="C435" s="213" t="s">
        <v>1013</v>
      </c>
      <c r="D435" s="214" t="s">
        <v>482</v>
      </c>
      <c r="E435" s="215">
        <v>21.24</v>
      </c>
      <c r="F435" s="216" t="s">
        <v>928</v>
      </c>
    </row>
    <row r="436" spans="1:6" ht="24" x14ac:dyDescent="0.2">
      <c r="A436" s="212" t="s">
        <v>925</v>
      </c>
      <c r="B436" s="212" t="s">
        <v>926</v>
      </c>
      <c r="C436" s="213" t="s">
        <v>1014</v>
      </c>
      <c r="D436" s="214" t="s">
        <v>482</v>
      </c>
      <c r="E436" s="215">
        <v>8379.4282999999996</v>
      </c>
      <c r="F436" s="216" t="s">
        <v>928</v>
      </c>
    </row>
    <row r="437" spans="1:6" ht="24" x14ac:dyDescent="0.2">
      <c r="A437" s="212" t="s">
        <v>925</v>
      </c>
      <c r="B437" s="212" t="s">
        <v>926</v>
      </c>
      <c r="C437" s="213" t="s">
        <v>1015</v>
      </c>
      <c r="D437" s="214" t="s">
        <v>482</v>
      </c>
      <c r="E437" s="215">
        <v>3100.0016999999998</v>
      </c>
      <c r="F437" s="216" t="s">
        <v>928</v>
      </c>
    </row>
    <row r="438" spans="1:6" ht="24" x14ac:dyDescent="0.2">
      <c r="A438" s="212" t="s">
        <v>925</v>
      </c>
      <c r="B438" s="212" t="s">
        <v>926</v>
      </c>
      <c r="C438" s="213" t="s">
        <v>1016</v>
      </c>
      <c r="D438" s="214" t="s">
        <v>482</v>
      </c>
      <c r="E438" s="215">
        <v>7601.18</v>
      </c>
      <c r="F438" s="216" t="s">
        <v>928</v>
      </c>
    </row>
    <row r="439" spans="1:6" x14ac:dyDescent="0.2">
      <c r="A439" s="212" t="s">
        <v>925</v>
      </c>
      <c r="B439" s="212" t="s">
        <v>926</v>
      </c>
      <c r="C439" s="213" t="s">
        <v>1017</v>
      </c>
      <c r="D439" s="214" t="s">
        <v>482</v>
      </c>
      <c r="E439" s="215">
        <v>5.31</v>
      </c>
      <c r="F439" s="216" t="s">
        <v>928</v>
      </c>
    </row>
    <row r="440" spans="1:6" x14ac:dyDescent="0.2">
      <c r="A440" s="212" t="s">
        <v>925</v>
      </c>
      <c r="B440" s="212" t="s">
        <v>926</v>
      </c>
      <c r="C440" s="213" t="s">
        <v>1018</v>
      </c>
      <c r="D440" s="214" t="s">
        <v>482</v>
      </c>
      <c r="E440" s="215">
        <v>9.6760000000000002</v>
      </c>
      <c r="F440" s="216" t="s">
        <v>928</v>
      </c>
    </row>
    <row r="441" spans="1:6" x14ac:dyDescent="0.2">
      <c r="A441" s="212" t="s">
        <v>925</v>
      </c>
      <c r="B441" s="212" t="s">
        <v>926</v>
      </c>
      <c r="C441" s="213" t="s">
        <v>1019</v>
      </c>
      <c r="D441" s="214" t="s">
        <v>482</v>
      </c>
      <c r="E441" s="215">
        <v>25.924600000000002</v>
      </c>
      <c r="F441" s="216" t="s">
        <v>928</v>
      </c>
    </row>
    <row r="442" spans="1:6" x14ac:dyDescent="0.2">
      <c r="A442" s="212" t="s">
        <v>925</v>
      </c>
      <c r="B442" s="212" t="s">
        <v>926</v>
      </c>
      <c r="C442" s="213" t="s">
        <v>1020</v>
      </c>
      <c r="D442" s="214" t="s">
        <v>482</v>
      </c>
      <c r="E442" s="215">
        <v>4163.9250000000002</v>
      </c>
      <c r="F442" s="216" t="s">
        <v>928</v>
      </c>
    </row>
    <row r="443" spans="1:6" x14ac:dyDescent="0.2">
      <c r="A443" s="212" t="s">
        <v>925</v>
      </c>
      <c r="B443" s="212" t="s">
        <v>926</v>
      </c>
      <c r="C443" s="213" t="s">
        <v>1021</v>
      </c>
      <c r="D443" s="214" t="s">
        <v>482</v>
      </c>
      <c r="E443" s="215">
        <v>15.34</v>
      </c>
      <c r="F443" s="216" t="s">
        <v>928</v>
      </c>
    </row>
    <row r="444" spans="1:6" x14ac:dyDescent="0.2">
      <c r="A444" s="212" t="s">
        <v>925</v>
      </c>
      <c r="B444" s="212" t="s">
        <v>926</v>
      </c>
      <c r="C444" s="213" t="s">
        <v>1022</v>
      </c>
      <c r="D444" s="214" t="s">
        <v>482</v>
      </c>
      <c r="E444" s="215">
        <v>788.24</v>
      </c>
      <c r="F444" s="216" t="s">
        <v>928</v>
      </c>
    </row>
    <row r="445" spans="1:6" x14ac:dyDescent="0.2">
      <c r="A445" s="212" t="s">
        <v>925</v>
      </c>
      <c r="B445" s="212" t="s">
        <v>926</v>
      </c>
      <c r="C445" s="212" t="s">
        <v>1023</v>
      </c>
      <c r="D445" s="214" t="s">
        <v>482</v>
      </c>
      <c r="E445" s="217">
        <v>1888</v>
      </c>
      <c r="F445" s="218" t="s">
        <v>928</v>
      </c>
    </row>
    <row r="446" spans="1:6" x14ac:dyDescent="0.2">
      <c r="A446" s="212" t="s">
        <v>925</v>
      </c>
      <c r="B446" s="212" t="s">
        <v>926</v>
      </c>
      <c r="C446" s="212" t="s">
        <v>1024</v>
      </c>
      <c r="D446" s="214" t="s">
        <v>482</v>
      </c>
      <c r="E446" s="217">
        <v>1888</v>
      </c>
      <c r="F446" s="218" t="s">
        <v>928</v>
      </c>
    </row>
    <row r="447" spans="1:6" x14ac:dyDescent="0.2">
      <c r="A447" s="212" t="s">
        <v>925</v>
      </c>
      <c r="B447" s="212" t="s">
        <v>926</v>
      </c>
      <c r="C447" s="212" t="s">
        <v>1025</v>
      </c>
      <c r="D447" s="214" t="s">
        <v>482</v>
      </c>
      <c r="E447" s="217">
        <v>1858.5</v>
      </c>
      <c r="F447" s="218" t="s">
        <v>928</v>
      </c>
    </row>
    <row r="448" spans="1:6" x14ac:dyDescent="0.2">
      <c r="A448" s="212" t="s">
        <v>925</v>
      </c>
      <c r="B448" s="212" t="s">
        <v>926</v>
      </c>
      <c r="C448" s="213" t="s">
        <v>1026</v>
      </c>
      <c r="D448" s="214" t="s">
        <v>509</v>
      </c>
      <c r="E448" s="215">
        <v>27.14</v>
      </c>
      <c r="F448" s="216" t="s">
        <v>928</v>
      </c>
    </row>
    <row r="449" spans="1:6" x14ac:dyDescent="0.2">
      <c r="A449" s="212" t="s">
        <v>925</v>
      </c>
      <c r="B449" s="212" t="s">
        <v>926</v>
      </c>
      <c r="C449" s="213" t="s">
        <v>1027</v>
      </c>
      <c r="D449" s="214" t="s">
        <v>482</v>
      </c>
      <c r="E449" s="215">
        <v>33.4176</v>
      </c>
      <c r="F449" s="216" t="s">
        <v>928</v>
      </c>
    </row>
    <row r="450" spans="1:6" x14ac:dyDescent="0.2">
      <c r="A450" s="212" t="s">
        <v>925</v>
      </c>
      <c r="B450" s="212" t="s">
        <v>926</v>
      </c>
      <c r="C450" s="213" t="s">
        <v>1028</v>
      </c>
      <c r="D450" s="214" t="s">
        <v>482</v>
      </c>
      <c r="E450" s="215">
        <v>46.999499999999998</v>
      </c>
      <c r="F450" s="216" t="s">
        <v>928</v>
      </c>
    </row>
    <row r="451" spans="1:6" x14ac:dyDescent="0.2">
      <c r="A451" s="212" t="s">
        <v>925</v>
      </c>
      <c r="B451" s="212" t="s">
        <v>926</v>
      </c>
      <c r="C451" s="213" t="s">
        <v>1029</v>
      </c>
      <c r="D451" s="214" t="s">
        <v>482</v>
      </c>
      <c r="E451" s="215">
        <v>49.206000000000003</v>
      </c>
      <c r="F451" s="216" t="s">
        <v>928</v>
      </c>
    </row>
    <row r="452" spans="1:6" x14ac:dyDescent="0.2">
      <c r="A452" s="212" t="s">
        <v>925</v>
      </c>
      <c r="B452" s="212" t="s">
        <v>926</v>
      </c>
      <c r="C452" s="213" t="s">
        <v>1030</v>
      </c>
      <c r="D452" s="214" t="s">
        <v>482</v>
      </c>
      <c r="E452" s="215">
        <v>619.5</v>
      </c>
      <c r="F452" s="216" t="s">
        <v>928</v>
      </c>
    </row>
    <row r="453" spans="1:6" ht="18" customHeight="1" x14ac:dyDescent="0.2">
      <c r="A453" s="212" t="s">
        <v>925</v>
      </c>
      <c r="B453" s="212" t="s">
        <v>926</v>
      </c>
      <c r="C453" s="213" t="s">
        <v>1031</v>
      </c>
      <c r="D453" s="214" t="s">
        <v>482</v>
      </c>
      <c r="E453" s="215">
        <v>49.607300000000002</v>
      </c>
      <c r="F453" s="216" t="s">
        <v>928</v>
      </c>
    </row>
    <row r="454" spans="1:6" x14ac:dyDescent="0.2">
      <c r="A454" s="212" t="s">
        <v>925</v>
      </c>
      <c r="B454" s="212" t="s">
        <v>926</v>
      </c>
      <c r="C454" s="213" t="s">
        <v>1032</v>
      </c>
      <c r="D454" s="214" t="s">
        <v>482</v>
      </c>
      <c r="E454" s="215">
        <v>1362.9</v>
      </c>
      <c r="F454" s="216" t="s">
        <v>928</v>
      </c>
    </row>
    <row r="455" spans="1:6" x14ac:dyDescent="0.2">
      <c r="A455" s="212" t="s">
        <v>925</v>
      </c>
      <c r="B455" s="212" t="s">
        <v>926</v>
      </c>
      <c r="C455" s="213" t="s">
        <v>1033</v>
      </c>
      <c r="D455" s="214" t="s">
        <v>482</v>
      </c>
      <c r="E455" s="215">
        <v>114.46</v>
      </c>
      <c r="F455" s="216" t="s">
        <v>928</v>
      </c>
    </row>
    <row r="456" spans="1:6" ht="18.95" customHeight="1" x14ac:dyDescent="0.2">
      <c r="A456" s="212" t="s">
        <v>925</v>
      </c>
      <c r="B456" s="212" t="s">
        <v>926</v>
      </c>
      <c r="C456" s="213" t="s">
        <v>1034</v>
      </c>
      <c r="D456" s="214" t="s">
        <v>482</v>
      </c>
      <c r="E456" s="215">
        <v>4399.9949999999999</v>
      </c>
      <c r="F456" s="216" t="s">
        <v>928</v>
      </c>
    </row>
    <row r="457" spans="1:6" ht="18.95" customHeight="1" x14ac:dyDescent="0.2">
      <c r="A457" s="212" t="s">
        <v>925</v>
      </c>
      <c r="B457" s="212" t="s">
        <v>926</v>
      </c>
      <c r="C457" s="213" t="s">
        <v>1035</v>
      </c>
      <c r="D457" s="214" t="s">
        <v>482</v>
      </c>
      <c r="E457" s="215">
        <v>2242</v>
      </c>
      <c r="F457" s="216" t="s">
        <v>928</v>
      </c>
    </row>
    <row r="458" spans="1:6" ht="18.95" customHeight="1" x14ac:dyDescent="0.2">
      <c r="A458" s="212" t="s">
        <v>925</v>
      </c>
      <c r="B458" s="212" t="s">
        <v>926</v>
      </c>
      <c r="C458" s="213" t="s">
        <v>1036</v>
      </c>
      <c r="D458" s="214" t="s">
        <v>482</v>
      </c>
      <c r="E458" s="215">
        <v>1982.4</v>
      </c>
      <c r="F458" s="216" t="s">
        <v>928</v>
      </c>
    </row>
    <row r="459" spans="1:6" ht="24" x14ac:dyDescent="0.2">
      <c r="A459" s="212" t="s">
        <v>925</v>
      </c>
      <c r="B459" s="212" t="s">
        <v>926</v>
      </c>
      <c r="C459" s="213" t="s">
        <v>1037</v>
      </c>
      <c r="D459" s="214" t="s">
        <v>482</v>
      </c>
      <c r="E459" s="215">
        <v>2006</v>
      </c>
      <c r="F459" s="216" t="s">
        <v>928</v>
      </c>
    </row>
    <row r="460" spans="1:6" ht="15" customHeight="1" x14ac:dyDescent="0.2">
      <c r="A460" s="212" t="s">
        <v>925</v>
      </c>
      <c r="B460" s="212" t="s">
        <v>926</v>
      </c>
      <c r="C460" s="213" t="s">
        <v>1038</v>
      </c>
      <c r="D460" s="214" t="s">
        <v>482</v>
      </c>
      <c r="E460" s="215">
        <v>3186</v>
      </c>
      <c r="F460" s="216" t="s">
        <v>928</v>
      </c>
    </row>
    <row r="461" spans="1:6" ht="24" x14ac:dyDescent="0.2">
      <c r="A461" s="212" t="s">
        <v>925</v>
      </c>
      <c r="B461" s="212" t="s">
        <v>926</v>
      </c>
      <c r="C461" s="213" t="s">
        <v>1039</v>
      </c>
      <c r="D461" s="214" t="s">
        <v>482</v>
      </c>
      <c r="E461" s="215">
        <v>2908.2525000000001</v>
      </c>
      <c r="F461" s="216" t="s">
        <v>928</v>
      </c>
    </row>
    <row r="462" spans="1:6" ht="20.25" customHeight="1" x14ac:dyDescent="0.2">
      <c r="A462" s="212" t="s">
        <v>925</v>
      </c>
      <c r="B462" s="212" t="s">
        <v>926</v>
      </c>
      <c r="C462" s="213" t="s">
        <v>1040</v>
      </c>
      <c r="D462" s="214" t="s">
        <v>482</v>
      </c>
      <c r="E462" s="215">
        <v>4979.6000000000004</v>
      </c>
      <c r="F462" s="216" t="s">
        <v>928</v>
      </c>
    </row>
    <row r="463" spans="1:6" ht="21.75" customHeight="1" x14ac:dyDescent="0.2">
      <c r="A463" s="212" t="s">
        <v>925</v>
      </c>
      <c r="B463" s="212" t="s">
        <v>926</v>
      </c>
      <c r="C463" s="213" t="s">
        <v>1041</v>
      </c>
      <c r="D463" s="214" t="s">
        <v>482</v>
      </c>
      <c r="E463" s="215">
        <v>4248</v>
      </c>
      <c r="F463" s="216" t="s">
        <v>928</v>
      </c>
    </row>
    <row r="464" spans="1:6" ht="21.75" customHeight="1" x14ac:dyDescent="0.2">
      <c r="A464" s="212" t="s">
        <v>925</v>
      </c>
      <c r="B464" s="212" t="s">
        <v>926</v>
      </c>
      <c r="C464" s="213" t="s">
        <v>1042</v>
      </c>
      <c r="D464" s="214" t="s">
        <v>482</v>
      </c>
      <c r="E464" s="215">
        <v>2419</v>
      </c>
      <c r="F464" s="216" t="s">
        <v>928</v>
      </c>
    </row>
    <row r="465" spans="1:6" ht="15" customHeight="1" x14ac:dyDescent="0.2">
      <c r="A465" s="212" t="s">
        <v>925</v>
      </c>
      <c r="B465" s="212" t="s">
        <v>926</v>
      </c>
      <c r="C465" s="213" t="s">
        <v>1043</v>
      </c>
      <c r="D465" s="214" t="s">
        <v>482</v>
      </c>
      <c r="E465" s="215">
        <v>5015</v>
      </c>
      <c r="F465" s="216" t="s">
        <v>928</v>
      </c>
    </row>
    <row r="466" spans="1:6" ht="17.100000000000001" customHeight="1" x14ac:dyDescent="0.2">
      <c r="A466" s="212" t="s">
        <v>925</v>
      </c>
      <c r="B466" s="212" t="s">
        <v>926</v>
      </c>
      <c r="C466" s="213" t="s">
        <v>1044</v>
      </c>
      <c r="D466" s="214" t="s">
        <v>482</v>
      </c>
      <c r="E466" s="215">
        <v>4398.45</v>
      </c>
      <c r="F466" s="216" t="s">
        <v>928</v>
      </c>
    </row>
    <row r="467" spans="1:6" ht="14.1" customHeight="1" x14ac:dyDescent="0.2">
      <c r="A467" s="212" t="s">
        <v>925</v>
      </c>
      <c r="B467" s="212" t="s">
        <v>926</v>
      </c>
      <c r="C467" s="213" t="s">
        <v>1045</v>
      </c>
      <c r="D467" s="214" t="s">
        <v>482</v>
      </c>
      <c r="E467" s="215">
        <v>8142</v>
      </c>
      <c r="F467" s="216" t="s">
        <v>928</v>
      </c>
    </row>
    <row r="468" spans="1:6" ht="14.1" customHeight="1" x14ac:dyDescent="0.2">
      <c r="A468" s="212" t="s">
        <v>925</v>
      </c>
      <c r="B468" s="212" t="s">
        <v>926</v>
      </c>
      <c r="C468" s="213" t="s">
        <v>1046</v>
      </c>
      <c r="D468" s="214" t="s">
        <v>482</v>
      </c>
      <c r="E468" s="215">
        <v>6608</v>
      </c>
      <c r="F468" s="216" t="s">
        <v>928</v>
      </c>
    </row>
    <row r="469" spans="1:6" ht="15" customHeight="1" x14ac:dyDescent="0.2">
      <c r="A469" s="212" t="s">
        <v>925</v>
      </c>
      <c r="B469" s="212" t="s">
        <v>926</v>
      </c>
      <c r="C469" s="213" t="s">
        <v>1047</v>
      </c>
      <c r="D469" s="214" t="s">
        <v>482</v>
      </c>
      <c r="E469" s="215">
        <v>1899.8</v>
      </c>
      <c r="F469" s="216" t="s">
        <v>928</v>
      </c>
    </row>
    <row r="470" spans="1:6" ht="24" x14ac:dyDescent="0.2">
      <c r="A470" s="212" t="s">
        <v>925</v>
      </c>
      <c r="B470" s="212" t="s">
        <v>926</v>
      </c>
      <c r="C470" s="213" t="s">
        <v>1048</v>
      </c>
      <c r="D470" s="214" t="s">
        <v>482</v>
      </c>
      <c r="E470" s="215">
        <v>7788</v>
      </c>
      <c r="F470" s="216" t="s">
        <v>928</v>
      </c>
    </row>
    <row r="471" spans="1:6" ht="24" x14ac:dyDescent="0.2">
      <c r="A471" s="212" t="s">
        <v>925</v>
      </c>
      <c r="B471" s="212" t="s">
        <v>926</v>
      </c>
      <c r="C471" s="213" t="s">
        <v>1049</v>
      </c>
      <c r="D471" s="214" t="s">
        <v>482</v>
      </c>
      <c r="E471" s="215">
        <v>8732</v>
      </c>
      <c r="F471" s="216" t="s">
        <v>928</v>
      </c>
    </row>
    <row r="472" spans="1:6" ht="14.1" customHeight="1" x14ac:dyDescent="0.2">
      <c r="A472" s="212" t="s">
        <v>925</v>
      </c>
      <c r="B472" s="212" t="s">
        <v>926</v>
      </c>
      <c r="C472" s="213" t="s">
        <v>1050</v>
      </c>
      <c r="D472" s="214" t="s">
        <v>482</v>
      </c>
      <c r="E472" s="215">
        <v>1911.01</v>
      </c>
      <c r="F472" s="216" t="s">
        <v>928</v>
      </c>
    </row>
    <row r="473" spans="1:6" ht="14.1" customHeight="1" x14ac:dyDescent="0.2">
      <c r="A473" s="212" t="s">
        <v>925</v>
      </c>
      <c r="B473" s="212" t="s">
        <v>926</v>
      </c>
      <c r="C473" s="213" t="s">
        <v>1051</v>
      </c>
      <c r="D473" s="214" t="s">
        <v>482</v>
      </c>
      <c r="E473" s="215">
        <v>7670</v>
      </c>
      <c r="F473" s="216" t="s">
        <v>928</v>
      </c>
    </row>
    <row r="474" spans="1:6" ht="15.95" customHeight="1" x14ac:dyDescent="0.2">
      <c r="A474" s="212" t="s">
        <v>925</v>
      </c>
      <c r="B474" s="212" t="s">
        <v>926</v>
      </c>
      <c r="C474" s="213" t="s">
        <v>1052</v>
      </c>
      <c r="D474" s="214" t="s">
        <v>482</v>
      </c>
      <c r="E474" s="215">
        <v>14.75</v>
      </c>
      <c r="F474" s="216" t="s">
        <v>928</v>
      </c>
    </row>
    <row r="475" spans="1:6" ht="15.95" customHeight="1" x14ac:dyDescent="0.2">
      <c r="A475" s="212" t="s">
        <v>925</v>
      </c>
      <c r="B475" s="212" t="s">
        <v>926</v>
      </c>
      <c r="C475" s="213" t="s">
        <v>1053</v>
      </c>
      <c r="D475" s="214" t="s">
        <v>482</v>
      </c>
      <c r="E475" s="215">
        <v>233.64</v>
      </c>
      <c r="F475" s="216" t="s">
        <v>928</v>
      </c>
    </row>
    <row r="476" spans="1:6" ht="15" customHeight="1" x14ac:dyDescent="0.2">
      <c r="A476" s="220" t="s">
        <v>1054</v>
      </c>
      <c r="B476" s="220" t="s">
        <v>1055</v>
      </c>
      <c r="C476" s="221" t="s">
        <v>1056</v>
      </c>
      <c r="D476" s="222" t="s">
        <v>880</v>
      </c>
      <c r="E476" s="223">
        <v>250</v>
      </c>
      <c r="F476" s="224" t="s">
        <v>1057</v>
      </c>
    </row>
    <row r="477" spans="1:6" x14ac:dyDescent="0.2">
      <c r="A477" s="220" t="s">
        <v>1054</v>
      </c>
      <c r="B477" s="220" t="s">
        <v>1055</v>
      </c>
      <c r="C477" s="221" t="s">
        <v>1058</v>
      </c>
      <c r="D477" s="222" t="s">
        <v>482</v>
      </c>
      <c r="E477" s="223">
        <v>362.25</v>
      </c>
      <c r="F477" s="224" t="s">
        <v>1059</v>
      </c>
    </row>
    <row r="478" spans="1:6" ht="15" customHeight="1" x14ac:dyDescent="0.2">
      <c r="A478" s="220" t="s">
        <v>1054</v>
      </c>
      <c r="B478" s="220" t="s">
        <v>1055</v>
      </c>
      <c r="C478" s="221" t="s">
        <v>1060</v>
      </c>
      <c r="D478" s="222" t="s">
        <v>482</v>
      </c>
      <c r="E478" s="223">
        <v>402.67669999999998</v>
      </c>
      <c r="F478" s="224" t="s">
        <v>1057</v>
      </c>
    </row>
    <row r="479" spans="1:6" x14ac:dyDescent="0.2">
      <c r="A479" s="220" t="s">
        <v>1054</v>
      </c>
      <c r="B479" s="220" t="s">
        <v>1055</v>
      </c>
      <c r="C479" s="225" t="s">
        <v>1061</v>
      </c>
      <c r="D479" s="226" t="s">
        <v>482</v>
      </c>
      <c r="E479" s="227">
        <v>475.16</v>
      </c>
      <c r="F479" s="224" t="s">
        <v>1059</v>
      </c>
    </row>
    <row r="480" spans="1:6" ht="15.95" customHeight="1" x14ac:dyDescent="0.2">
      <c r="A480" s="220" t="s">
        <v>1054</v>
      </c>
      <c r="B480" s="220" t="s">
        <v>1055</v>
      </c>
      <c r="C480" s="221" t="s">
        <v>1062</v>
      </c>
      <c r="D480" s="222" t="s">
        <v>482</v>
      </c>
      <c r="E480" s="223">
        <v>466.1</v>
      </c>
      <c r="F480" s="224" t="s">
        <v>1057</v>
      </c>
    </row>
    <row r="481" spans="1:6" x14ac:dyDescent="0.2">
      <c r="A481" s="220" t="s">
        <v>1054</v>
      </c>
      <c r="B481" s="220" t="s">
        <v>1055</v>
      </c>
      <c r="C481" s="221" t="s">
        <v>1063</v>
      </c>
      <c r="D481" s="222" t="s">
        <v>482</v>
      </c>
      <c r="E481" s="223">
        <v>475.16</v>
      </c>
      <c r="F481" s="224" t="s">
        <v>1059</v>
      </c>
    </row>
    <row r="482" spans="1:6" ht="17.100000000000001" customHeight="1" x14ac:dyDescent="0.2">
      <c r="A482" s="220" t="s">
        <v>1054</v>
      </c>
      <c r="B482" s="220" t="s">
        <v>1055</v>
      </c>
      <c r="C482" s="221" t="s">
        <v>1064</v>
      </c>
      <c r="D482" s="222" t="s">
        <v>799</v>
      </c>
      <c r="E482" s="223">
        <v>148</v>
      </c>
      <c r="F482" s="224" t="s">
        <v>1057</v>
      </c>
    </row>
    <row r="483" spans="1:6" x14ac:dyDescent="0.2">
      <c r="A483" s="220" t="s">
        <v>1054</v>
      </c>
      <c r="B483" s="220" t="s">
        <v>1055</v>
      </c>
      <c r="C483" s="221" t="s">
        <v>1065</v>
      </c>
      <c r="D483" s="222" t="s">
        <v>799</v>
      </c>
      <c r="E483" s="223">
        <v>393.75</v>
      </c>
      <c r="F483" s="224" t="s">
        <v>1059</v>
      </c>
    </row>
    <row r="484" spans="1:6" x14ac:dyDescent="0.2">
      <c r="A484" s="220" t="s">
        <v>1054</v>
      </c>
      <c r="B484" s="220" t="s">
        <v>1055</v>
      </c>
      <c r="C484" s="221" t="s">
        <v>1066</v>
      </c>
      <c r="D484" s="222" t="s">
        <v>482</v>
      </c>
      <c r="E484" s="223">
        <v>1535.12</v>
      </c>
      <c r="F484" s="224" t="s">
        <v>1059</v>
      </c>
    </row>
    <row r="485" spans="1:6" x14ac:dyDescent="0.2">
      <c r="A485" s="220" t="s">
        <v>1054</v>
      </c>
      <c r="B485" s="220" t="s">
        <v>1055</v>
      </c>
      <c r="C485" s="221" t="s">
        <v>1067</v>
      </c>
      <c r="D485" s="222" t="s">
        <v>482</v>
      </c>
      <c r="E485" s="223">
        <v>1300.95</v>
      </c>
      <c r="F485" s="224" t="s">
        <v>1057</v>
      </c>
    </row>
    <row r="486" spans="1:6" x14ac:dyDescent="0.2">
      <c r="A486" s="220" t="s">
        <v>1054</v>
      </c>
      <c r="B486" s="220" t="s">
        <v>1055</v>
      </c>
      <c r="C486" s="221" t="s">
        <v>1068</v>
      </c>
      <c r="D486" s="222" t="s">
        <v>482</v>
      </c>
      <c r="E486" s="223">
        <v>299.72000000000003</v>
      </c>
      <c r="F486" s="224" t="s">
        <v>1059</v>
      </c>
    </row>
    <row r="487" spans="1:6" x14ac:dyDescent="0.2">
      <c r="A487" s="220" t="s">
        <v>1054</v>
      </c>
      <c r="B487" s="220" t="s">
        <v>1055</v>
      </c>
      <c r="C487" s="221" t="s">
        <v>1069</v>
      </c>
      <c r="D487" s="222" t="s">
        <v>482</v>
      </c>
      <c r="E487" s="223">
        <v>236</v>
      </c>
      <c r="F487" s="224" t="s">
        <v>1057</v>
      </c>
    </row>
    <row r="488" spans="1:6" x14ac:dyDescent="0.2">
      <c r="A488" s="220" t="s">
        <v>1054</v>
      </c>
      <c r="B488" s="220" t="s">
        <v>1055</v>
      </c>
      <c r="C488" s="221" t="s">
        <v>1070</v>
      </c>
      <c r="D488" s="222" t="s">
        <v>482</v>
      </c>
      <c r="E488" s="223">
        <v>131.58000000000001</v>
      </c>
      <c r="F488" s="224" t="s">
        <v>1059</v>
      </c>
    </row>
    <row r="489" spans="1:6" ht="21.95" customHeight="1" x14ac:dyDescent="0.2">
      <c r="A489" s="220" t="s">
        <v>1054</v>
      </c>
      <c r="B489" s="220" t="s">
        <v>1055</v>
      </c>
      <c r="C489" s="221" t="s">
        <v>1071</v>
      </c>
      <c r="D489" s="222" t="s">
        <v>482</v>
      </c>
      <c r="E489" s="223">
        <v>136.29</v>
      </c>
      <c r="F489" s="224" t="s">
        <v>1057</v>
      </c>
    </row>
    <row r="490" spans="1:6" ht="24.75" customHeight="1" x14ac:dyDescent="0.2">
      <c r="A490" s="220" t="s">
        <v>1054</v>
      </c>
      <c r="B490" s="220" t="s">
        <v>1055</v>
      </c>
      <c r="C490" s="221" t="s">
        <v>1072</v>
      </c>
      <c r="D490" s="222" t="s">
        <v>482</v>
      </c>
      <c r="E490" s="223">
        <v>74.34</v>
      </c>
      <c r="F490" s="224" t="s">
        <v>1057</v>
      </c>
    </row>
    <row r="491" spans="1:6" ht="27.75" customHeight="1" x14ac:dyDescent="0.2">
      <c r="A491" s="220" t="s">
        <v>1054</v>
      </c>
      <c r="B491" s="220" t="s">
        <v>1055</v>
      </c>
      <c r="C491" s="221" t="s">
        <v>1073</v>
      </c>
      <c r="D491" s="222" t="s">
        <v>482</v>
      </c>
      <c r="E491" s="223">
        <v>52.4983</v>
      </c>
      <c r="F491" s="224" t="s">
        <v>1057</v>
      </c>
    </row>
    <row r="492" spans="1:6" ht="24.95" customHeight="1" x14ac:dyDescent="0.2">
      <c r="A492" s="220" t="s">
        <v>1054</v>
      </c>
      <c r="B492" s="220" t="s">
        <v>1055</v>
      </c>
      <c r="C492" s="221" t="s">
        <v>1074</v>
      </c>
      <c r="D492" s="222" t="s">
        <v>482</v>
      </c>
      <c r="E492" s="223">
        <v>61.95</v>
      </c>
      <c r="F492" s="224" t="s">
        <v>1059</v>
      </c>
    </row>
    <row r="493" spans="1:6" ht="20.100000000000001" customHeight="1" x14ac:dyDescent="0.2">
      <c r="A493" s="220" t="s">
        <v>1054</v>
      </c>
      <c r="B493" s="220" t="s">
        <v>1055</v>
      </c>
      <c r="C493" s="221" t="s">
        <v>1075</v>
      </c>
      <c r="D493" s="222" t="s">
        <v>482</v>
      </c>
      <c r="E493" s="223">
        <v>94.352699999999999</v>
      </c>
      <c r="F493" s="224" t="s">
        <v>1057</v>
      </c>
    </row>
    <row r="494" spans="1:6" ht="21" customHeight="1" x14ac:dyDescent="0.2">
      <c r="A494" s="220" t="s">
        <v>1054</v>
      </c>
      <c r="B494" s="220" t="s">
        <v>1055</v>
      </c>
      <c r="C494" s="221" t="s">
        <v>1076</v>
      </c>
      <c r="D494" s="222" t="s">
        <v>482</v>
      </c>
      <c r="E494" s="223">
        <v>131.58199999999999</v>
      </c>
      <c r="F494" s="224" t="s">
        <v>1059</v>
      </c>
    </row>
    <row r="495" spans="1:6" ht="22.5" customHeight="1" x14ac:dyDescent="0.2">
      <c r="A495" s="220" t="s">
        <v>1054</v>
      </c>
      <c r="B495" s="220" t="s">
        <v>1055</v>
      </c>
      <c r="C495" s="221" t="s">
        <v>1077</v>
      </c>
      <c r="D495" s="222" t="s">
        <v>482</v>
      </c>
      <c r="E495" s="223">
        <v>94.352699999999999</v>
      </c>
      <c r="F495" s="224" t="s">
        <v>1057</v>
      </c>
    </row>
    <row r="496" spans="1:6" ht="21" customHeight="1" x14ac:dyDescent="0.2">
      <c r="A496" s="220" t="s">
        <v>1054</v>
      </c>
      <c r="B496" s="220" t="s">
        <v>1055</v>
      </c>
      <c r="C496" s="221" t="s">
        <v>1078</v>
      </c>
      <c r="D496" s="222" t="s">
        <v>482</v>
      </c>
      <c r="E496" s="223">
        <v>131.58199999999999</v>
      </c>
      <c r="F496" s="224" t="s">
        <v>1059</v>
      </c>
    </row>
    <row r="497" spans="1:6" ht="21" customHeight="1" x14ac:dyDescent="0.2">
      <c r="A497" s="220" t="s">
        <v>1054</v>
      </c>
      <c r="B497" s="220" t="s">
        <v>1055</v>
      </c>
      <c r="C497" s="221" t="s">
        <v>1079</v>
      </c>
      <c r="D497" s="222" t="s">
        <v>482</v>
      </c>
      <c r="E497" s="223">
        <v>43.365299999999998</v>
      </c>
      <c r="F497" s="224" t="s">
        <v>1057</v>
      </c>
    </row>
    <row r="498" spans="1:6" ht="23.25" customHeight="1" x14ac:dyDescent="0.2">
      <c r="A498" s="220" t="s">
        <v>1054</v>
      </c>
      <c r="B498" s="220" t="s">
        <v>1055</v>
      </c>
      <c r="C498" s="221" t="s">
        <v>1080</v>
      </c>
      <c r="D498" s="222" t="s">
        <v>482</v>
      </c>
      <c r="E498" s="223">
        <v>78.75</v>
      </c>
      <c r="F498" s="224" t="s">
        <v>1059</v>
      </c>
    </row>
    <row r="499" spans="1:6" ht="23.25" customHeight="1" x14ac:dyDescent="0.2">
      <c r="A499" s="220" t="s">
        <v>1054</v>
      </c>
      <c r="B499" s="220" t="s">
        <v>1055</v>
      </c>
      <c r="C499" s="221" t="s">
        <v>1081</v>
      </c>
      <c r="D499" s="222" t="s">
        <v>482</v>
      </c>
      <c r="E499" s="223">
        <v>73</v>
      </c>
      <c r="F499" s="224" t="s">
        <v>1057</v>
      </c>
    </row>
    <row r="500" spans="1:6" ht="15" customHeight="1" x14ac:dyDescent="0.2">
      <c r="A500" s="220" t="s">
        <v>1054</v>
      </c>
      <c r="B500" s="220" t="s">
        <v>1055</v>
      </c>
      <c r="C500" s="221" t="s">
        <v>1082</v>
      </c>
      <c r="D500" s="222" t="s">
        <v>482</v>
      </c>
      <c r="E500" s="223">
        <v>723.70500000000004</v>
      </c>
      <c r="F500" s="224" t="s">
        <v>1059</v>
      </c>
    </row>
    <row r="501" spans="1:6" ht="22.5" customHeight="1" x14ac:dyDescent="0.2">
      <c r="A501" s="220" t="s">
        <v>1054</v>
      </c>
      <c r="B501" s="220" t="s">
        <v>1055</v>
      </c>
      <c r="C501" s="221" t="s">
        <v>1083</v>
      </c>
      <c r="D501" s="222" t="s">
        <v>482</v>
      </c>
      <c r="E501" s="223">
        <v>224.2</v>
      </c>
      <c r="F501" s="224" t="s">
        <v>1057</v>
      </c>
    </row>
    <row r="502" spans="1:6" ht="26.25" customHeight="1" x14ac:dyDescent="0.2">
      <c r="A502" s="220" t="s">
        <v>1054</v>
      </c>
      <c r="B502" s="220" t="s">
        <v>1055</v>
      </c>
      <c r="C502" s="221" t="s">
        <v>1084</v>
      </c>
      <c r="D502" s="222" t="s">
        <v>482</v>
      </c>
      <c r="E502" s="223">
        <v>433.65</v>
      </c>
      <c r="F502" s="224" t="s">
        <v>1059</v>
      </c>
    </row>
    <row r="503" spans="1:6" ht="18.95" customHeight="1" x14ac:dyDescent="0.2">
      <c r="A503" s="220" t="s">
        <v>1054</v>
      </c>
      <c r="B503" s="220" t="s">
        <v>1055</v>
      </c>
      <c r="C503" s="221" t="s">
        <v>1085</v>
      </c>
      <c r="D503" s="222" t="s">
        <v>482</v>
      </c>
      <c r="E503" s="223">
        <v>224.2</v>
      </c>
      <c r="F503" s="224" t="s">
        <v>1057</v>
      </c>
    </row>
    <row r="504" spans="1:6" ht="17.100000000000001" customHeight="1" x14ac:dyDescent="0.2">
      <c r="A504" s="220" t="s">
        <v>1054</v>
      </c>
      <c r="B504" s="220" t="s">
        <v>1055</v>
      </c>
      <c r="C504" s="221" t="s">
        <v>1086</v>
      </c>
      <c r="D504" s="222" t="s">
        <v>482</v>
      </c>
      <c r="E504" s="223">
        <v>433.65</v>
      </c>
      <c r="F504" s="224" t="s">
        <v>1059</v>
      </c>
    </row>
    <row r="505" spans="1:6" ht="29.25" customHeight="1" x14ac:dyDescent="0.2">
      <c r="A505" s="220" t="s">
        <v>1054</v>
      </c>
      <c r="B505" s="220" t="s">
        <v>1055</v>
      </c>
      <c r="C505" s="221" t="s">
        <v>1087</v>
      </c>
      <c r="D505" s="222" t="s">
        <v>482</v>
      </c>
      <c r="E505" s="223">
        <v>224.2</v>
      </c>
      <c r="F505" s="224" t="s">
        <v>1057</v>
      </c>
    </row>
    <row r="506" spans="1:6" ht="31.5" customHeight="1" x14ac:dyDescent="0.2">
      <c r="A506" s="220" t="s">
        <v>1054</v>
      </c>
      <c r="B506" s="220" t="s">
        <v>1055</v>
      </c>
      <c r="C506" s="221" t="s">
        <v>1088</v>
      </c>
      <c r="D506" s="222" t="s">
        <v>482</v>
      </c>
      <c r="E506" s="223">
        <v>433.65</v>
      </c>
      <c r="F506" s="224" t="s">
        <v>1059</v>
      </c>
    </row>
    <row r="507" spans="1:6" ht="24.75" customHeight="1" x14ac:dyDescent="0.2">
      <c r="A507" s="220" t="s">
        <v>1054</v>
      </c>
      <c r="B507" s="220" t="s">
        <v>1055</v>
      </c>
      <c r="C507" s="221" t="s">
        <v>1089</v>
      </c>
      <c r="D507" s="222" t="s">
        <v>482</v>
      </c>
      <c r="E507" s="223">
        <v>99.12</v>
      </c>
      <c r="F507" s="224" t="s">
        <v>1057</v>
      </c>
    </row>
    <row r="508" spans="1:6" x14ac:dyDescent="0.2">
      <c r="A508" s="220" t="s">
        <v>1054</v>
      </c>
      <c r="B508" s="220" t="s">
        <v>1055</v>
      </c>
      <c r="C508" s="221" t="s">
        <v>1090</v>
      </c>
      <c r="D508" s="222" t="s">
        <v>482</v>
      </c>
      <c r="E508" s="223">
        <v>384.09</v>
      </c>
      <c r="F508" s="224" t="s">
        <v>1057</v>
      </c>
    </row>
    <row r="509" spans="1:6" ht="36.75" customHeight="1" x14ac:dyDescent="0.2">
      <c r="A509" s="220" t="s">
        <v>1054</v>
      </c>
      <c r="B509" s="220" t="s">
        <v>1055</v>
      </c>
      <c r="C509" s="221" t="s">
        <v>1091</v>
      </c>
      <c r="D509" s="222" t="s">
        <v>482</v>
      </c>
      <c r="E509" s="223">
        <v>3669.75</v>
      </c>
      <c r="F509" s="224" t="s">
        <v>1057</v>
      </c>
    </row>
    <row r="510" spans="1:6" ht="37.5" customHeight="1" x14ac:dyDescent="0.2">
      <c r="A510" s="220" t="s">
        <v>1054</v>
      </c>
      <c r="B510" s="220" t="s">
        <v>1055</v>
      </c>
      <c r="C510" s="221" t="s">
        <v>1092</v>
      </c>
      <c r="D510" s="222" t="s">
        <v>880</v>
      </c>
      <c r="E510" s="223">
        <v>183.75</v>
      </c>
      <c r="F510" s="224" t="s">
        <v>1057</v>
      </c>
    </row>
    <row r="511" spans="1:6" ht="34.5" customHeight="1" x14ac:dyDescent="0.2">
      <c r="A511" s="220" t="s">
        <v>1054</v>
      </c>
      <c r="B511" s="220" t="s">
        <v>1055</v>
      </c>
      <c r="C511" s="221" t="s">
        <v>1093</v>
      </c>
      <c r="D511" s="222" t="s">
        <v>482</v>
      </c>
      <c r="E511" s="223">
        <v>255.86</v>
      </c>
      <c r="F511" s="224" t="s">
        <v>1059</v>
      </c>
    </row>
    <row r="512" spans="1:6" ht="30.75" customHeight="1" x14ac:dyDescent="0.2">
      <c r="A512" s="220" t="s">
        <v>1054</v>
      </c>
      <c r="B512" s="220" t="s">
        <v>1055</v>
      </c>
      <c r="C512" s="221" t="s">
        <v>1094</v>
      </c>
      <c r="D512" s="222" t="s">
        <v>482</v>
      </c>
      <c r="E512" s="223">
        <v>548.26</v>
      </c>
      <c r="F512" s="224" t="s">
        <v>1059</v>
      </c>
    </row>
    <row r="513" spans="1:6" ht="35.25" customHeight="1" x14ac:dyDescent="0.2">
      <c r="A513" s="220" t="s">
        <v>1054</v>
      </c>
      <c r="B513" s="220" t="s">
        <v>1055</v>
      </c>
      <c r="C513" s="221" t="s">
        <v>1095</v>
      </c>
      <c r="D513" s="222" t="s">
        <v>482</v>
      </c>
      <c r="E513" s="223">
        <v>3422</v>
      </c>
      <c r="F513" s="224" t="s">
        <v>1057</v>
      </c>
    </row>
    <row r="514" spans="1:6" ht="24.75" customHeight="1" x14ac:dyDescent="0.2">
      <c r="A514" s="73" t="s">
        <v>125</v>
      </c>
      <c r="B514" s="73" t="s">
        <v>1096</v>
      </c>
      <c r="C514" s="74" t="s">
        <v>1097</v>
      </c>
      <c r="D514" s="75" t="s">
        <v>902</v>
      </c>
      <c r="E514" s="76">
        <v>1500</v>
      </c>
      <c r="F514" s="113" t="s">
        <v>1098</v>
      </c>
    </row>
    <row r="515" spans="1:6" ht="27" customHeight="1" x14ac:dyDescent="0.2">
      <c r="A515" s="73" t="s">
        <v>125</v>
      </c>
      <c r="B515" s="73" t="s">
        <v>1096</v>
      </c>
      <c r="C515" s="74" t="s">
        <v>1097</v>
      </c>
      <c r="D515" s="75" t="s">
        <v>902</v>
      </c>
      <c r="E515" s="76">
        <v>2050</v>
      </c>
      <c r="F515" s="113" t="s">
        <v>1098</v>
      </c>
    </row>
    <row r="516" spans="1:6" ht="27.75" customHeight="1" x14ac:dyDescent="0.2">
      <c r="A516" s="73" t="s">
        <v>125</v>
      </c>
      <c r="B516" s="73" t="s">
        <v>1096</v>
      </c>
      <c r="C516" s="74" t="s">
        <v>1099</v>
      </c>
      <c r="D516" s="75" t="s">
        <v>902</v>
      </c>
      <c r="E516" s="76">
        <v>3500</v>
      </c>
      <c r="F516" s="113" t="s">
        <v>1098</v>
      </c>
    </row>
    <row r="517" spans="1:6" ht="32.25" customHeight="1" x14ac:dyDescent="0.2">
      <c r="A517" s="73" t="s">
        <v>125</v>
      </c>
      <c r="B517" s="73" t="s">
        <v>1096</v>
      </c>
      <c r="C517" s="74" t="s">
        <v>1100</v>
      </c>
      <c r="D517" s="75" t="s">
        <v>902</v>
      </c>
      <c r="E517" s="76">
        <v>2100</v>
      </c>
      <c r="F517" s="113" t="s">
        <v>1098</v>
      </c>
    </row>
    <row r="518" spans="1:6" x14ac:dyDescent="0.2">
      <c r="A518" s="73" t="s">
        <v>265</v>
      </c>
      <c r="B518" s="73" t="s">
        <v>1101</v>
      </c>
      <c r="C518" s="74" t="s">
        <v>265</v>
      </c>
      <c r="D518" s="75" t="s">
        <v>1102</v>
      </c>
      <c r="E518" s="76">
        <v>0</v>
      </c>
      <c r="F518" s="113" t="s">
        <v>1103</v>
      </c>
    </row>
    <row r="519" spans="1:6" x14ac:dyDescent="0.2">
      <c r="A519" s="73" t="s">
        <v>266</v>
      </c>
      <c r="B519" s="73" t="s">
        <v>1101</v>
      </c>
      <c r="C519" s="74" t="s">
        <v>266</v>
      </c>
      <c r="D519" s="75" t="s">
        <v>1102</v>
      </c>
      <c r="E519" s="76">
        <v>0</v>
      </c>
      <c r="F519" s="113" t="s">
        <v>1104</v>
      </c>
    </row>
    <row r="520" spans="1:6" x14ac:dyDescent="0.2">
      <c r="A520" s="73" t="s">
        <v>267</v>
      </c>
      <c r="B520" s="73" t="s">
        <v>1101</v>
      </c>
      <c r="C520" s="74" t="s">
        <v>267</v>
      </c>
      <c r="D520" s="75" t="s">
        <v>1102</v>
      </c>
      <c r="E520" s="76">
        <v>0</v>
      </c>
      <c r="F520" s="113" t="s">
        <v>1105</v>
      </c>
    </row>
    <row r="539" spans="1:4" ht="15" x14ac:dyDescent="0.25">
      <c r="A539" s="228" t="s">
        <v>0</v>
      </c>
      <c r="B539" s="229"/>
      <c r="C539" s="229"/>
      <c r="D539" s="229"/>
    </row>
    <row r="540" spans="1:4" ht="15" x14ac:dyDescent="0.25">
      <c r="A540" s="231" t="s">
        <v>188</v>
      </c>
      <c r="B540" s="229" t="s">
        <v>480</v>
      </c>
      <c r="C540" s="229"/>
      <c r="D540" s="229"/>
    </row>
    <row r="541" spans="1:4" ht="15" x14ac:dyDescent="0.25">
      <c r="A541" s="231" t="s">
        <v>179</v>
      </c>
      <c r="B541" s="229" t="s">
        <v>485</v>
      </c>
      <c r="C541" s="229"/>
      <c r="D541" s="229"/>
    </row>
    <row r="542" spans="1:4" ht="15" x14ac:dyDescent="0.25">
      <c r="A542" s="231" t="s">
        <v>203</v>
      </c>
      <c r="B542" s="229" t="s">
        <v>507</v>
      </c>
      <c r="C542" s="229"/>
      <c r="D542" s="229"/>
    </row>
    <row r="543" spans="1:4" ht="15" x14ac:dyDescent="0.25">
      <c r="A543" s="231" t="s">
        <v>265</v>
      </c>
      <c r="B543" s="229" t="s">
        <v>1101</v>
      </c>
      <c r="C543" s="229"/>
      <c r="D543" s="229"/>
    </row>
    <row r="544" spans="1:4" ht="15" x14ac:dyDescent="0.25">
      <c r="A544" s="231" t="s">
        <v>266</v>
      </c>
      <c r="B544" s="229" t="s">
        <v>1101</v>
      </c>
      <c r="C544" s="229"/>
      <c r="D544" s="229"/>
    </row>
    <row r="545" spans="1:4" ht="15" x14ac:dyDescent="0.25">
      <c r="A545" s="231" t="s">
        <v>517</v>
      </c>
      <c r="B545" s="229" t="s">
        <v>518</v>
      </c>
      <c r="C545" s="229"/>
      <c r="D545" s="229"/>
    </row>
    <row r="546" spans="1:4" ht="15" x14ac:dyDescent="0.25">
      <c r="A546" s="231" t="s">
        <v>272</v>
      </c>
      <c r="B546" s="229" t="s">
        <v>525</v>
      </c>
      <c r="C546" s="229"/>
      <c r="D546" s="229"/>
    </row>
    <row r="547" spans="1:4" ht="15" x14ac:dyDescent="0.25">
      <c r="A547" s="231" t="s">
        <v>260</v>
      </c>
      <c r="B547" s="229" t="s">
        <v>536</v>
      </c>
      <c r="C547" s="229"/>
      <c r="D547" s="229"/>
    </row>
    <row r="548" spans="1:4" ht="15" x14ac:dyDescent="0.25">
      <c r="A548" s="231" t="s">
        <v>626</v>
      </c>
      <c r="B548" s="229" t="s">
        <v>627</v>
      </c>
      <c r="C548" s="229"/>
      <c r="D548" s="229"/>
    </row>
    <row r="549" spans="1:4" ht="15" x14ac:dyDescent="0.25">
      <c r="A549" s="231" t="s">
        <v>448</v>
      </c>
      <c r="B549" s="229" t="s">
        <v>634</v>
      </c>
      <c r="C549" s="229"/>
      <c r="D549" s="229"/>
    </row>
    <row r="550" spans="1:4" ht="15" x14ac:dyDescent="0.25">
      <c r="A550" s="231" t="s">
        <v>638</v>
      </c>
      <c r="B550" s="229" t="s">
        <v>639</v>
      </c>
      <c r="C550" s="229"/>
      <c r="D550" s="229"/>
    </row>
    <row r="551" spans="1:4" ht="15" x14ac:dyDescent="0.25">
      <c r="A551" s="231" t="s">
        <v>232</v>
      </c>
      <c r="B551" s="229" t="s">
        <v>644</v>
      </c>
      <c r="C551" s="229"/>
      <c r="D551" s="229"/>
    </row>
    <row r="552" spans="1:4" ht="15" x14ac:dyDescent="0.25">
      <c r="A552" s="231" t="s">
        <v>219</v>
      </c>
      <c r="B552" s="229" t="s">
        <v>656</v>
      </c>
      <c r="C552" s="229"/>
      <c r="D552" s="229"/>
    </row>
    <row r="553" spans="1:4" ht="15" x14ac:dyDescent="0.25">
      <c r="A553" s="231" t="s">
        <v>124</v>
      </c>
      <c r="B553" s="229" t="s">
        <v>689</v>
      </c>
      <c r="C553" s="229"/>
      <c r="D553" s="229"/>
    </row>
    <row r="554" spans="1:4" ht="15" x14ac:dyDescent="0.25">
      <c r="A554" s="231" t="s">
        <v>200</v>
      </c>
      <c r="B554" s="229" t="s">
        <v>692</v>
      </c>
      <c r="C554" s="229"/>
      <c r="D554" s="229"/>
    </row>
    <row r="555" spans="1:4" ht="15" x14ac:dyDescent="0.25">
      <c r="A555" s="231" t="s">
        <v>154</v>
      </c>
      <c r="B555" s="229" t="s">
        <v>702</v>
      </c>
      <c r="C555" s="229"/>
      <c r="D555" s="229"/>
    </row>
    <row r="556" spans="1:4" ht="15" x14ac:dyDescent="0.25">
      <c r="A556" s="231" t="s">
        <v>706</v>
      </c>
      <c r="B556" s="229" t="s">
        <v>702</v>
      </c>
      <c r="C556" s="229"/>
      <c r="D556" s="229"/>
    </row>
    <row r="557" spans="1:4" ht="15" x14ac:dyDescent="0.25">
      <c r="A557" s="231" t="s">
        <v>153</v>
      </c>
      <c r="B557" s="229" t="s">
        <v>702</v>
      </c>
      <c r="C557" s="229"/>
    </row>
    <row r="558" spans="1:4" ht="15" x14ac:dyDescent="0.25">
      <c r="A558" s="231" t="s">
        <v>713</v>
      </c>
      <c r="B558" s="229" t="s">
        <v>702</v>
      </c>
      <c r="C558" s="229"/>
    </row>
    <row r="559" spans="1:4" ht="15" x14ac:dyDescent="0.25">
      <c r="A559" s="231" t="s">
        <v>722</v>
      </c>
      <c r="B559" s="229" t="s">
        <v>702</v>
      </c>
      <c r="C559" s="229"/>
    </row>
    <row r="560" spans="1:4" ht="15" x14ac:dyDescent="0.25">
      <c r="A560" s="231" t="s">
        <v>243</v>
      </c>
      <c r="B560" s="229" t="s">
        <v>727</v>
      </c>
      <c r="C560" s="229"/>
    </row>
    <row r="561" spans="1:3" ht="15" x14ac:dyDescent="0.25">
      <c r="A561" s="231" t="s">
        <v>744</v>
      </c>
      <c r="B561" s="229" t="s">
        <v>745</v>
      </c>
      <c r="C561" s="229"/>
    </row>
    <row r="562" spans="1:3" ht="15" x14ac:dyDescent="0.25">
      <c r="A562" s="231" t="s">
        <v>253</v>
      </c>
      <c r="B562" s="229" t="s">
        <v>749</v>
      </c>
      <c r="C562" s="229"/>
    </row>
    <row r="563" spans="1:3" ht="15" x14ac:dyDescent="0.25">
      <c r="A563" s="231" t="s">
        <v>145</v>
      </c>
      <c r="B563" s="229" t="s">
        <v>776</v>
      </c>
      <c r="C563" s="229"/>
    </row>
    <row r="564" spans="1:3" ht="15" x14ac:dyDescent="0.25">
      <c r="A564" s="231" t="s">
        <v>275</v>
      </c>
      <c r="B564" s="229" t="s">
        <v>779</v>
      </c>
      <c r="C564" s="229"/>
    </row>
    <row r="565" spans="1:3" ht="15" x14ac:dyDescent="0.25">
      <c r="A565" s="231" t="s">
        <v>267</v>
      </c>
      <c r="B565" s="229" t="s">
        <v>1101</v>
      </c>
      <c r="C565" s="229"/>
    </row>
    <row r="566" spans="1:3" ht="15" x14ac:dyDescent="0.25">
      <c r="A566" s="231" t="s">
        <v>128</v>
      </c>
      <c r="B566" s="229" t="s">
        <v>785</v>
      </c>
      <c r="C566" s="229"/>
    </row>
    <row r="567" spans="1:3" ht="15" x14ac:dyDescent="0.25">
      <c r="A567" s="231" t="s">
        <v>788</v>
      </c>
      <c r="B567" s="229" t="s">
        <v>789</v>
      </c>
      <c r="C567" s="229"/>
    </row>
    <row r="568" spans="1:3" ht="15" x14ac:dyDescent="0.25">
      <c r="A568" s="231" t="s">
        <v>192</v>
      </c>
      <c r="B568" s="229" t="s">
        <v>793</v>
      </c>
      <c r="C568" s="229"/>
    </row>
    <row r="569" spans="1:3" ht="15" x14ac:dyDescent="0.25">
      <c r="A569" s="231" t="s">
        <v>206</v>
      </c>
      <c r="B569" s="229" t="s">
        <v>797</v>
      </c>
      <c r="C569" s="229"/>
    </row>
    <row r="570" spans="1:3" ht="15" x14ac:dyDescent="0.25">
      <c r="A570" s="231" t="s">
        <v>213</v>
      </c>
      <c r="B570" s="229" t="s">
        <v>801</v>
      </c>
      <c r="C570" s="229"/>
    </row>
    <row r="571" spans="1:3" ht="15" x14ac:dyDescent="0.25">
      <c r="A571" s="231" t="s">
        <v>379</v>
      </c>
      <c r="B571" s="229" t="s">
        <v>806</v>
      </c>
      <c r="C571" s="229"/>
    </row>
    <row r="572" spans="1:3" ht="15" x14ac:dyDescent="0.25">
      <c r="A572" s="231" t="s">
        <v>212</v>
      </c>
      <c r="B572" s="229" t="s">
        <v>835</v>
      </c>
      <c r="C572" s="229"/>
    </row>
    <row r="573" spans="1:3" ht="15" x14ac:dyDescent="0.25">
      <c r="A573" s="231" t="s">
        <v>247</v>
      </c>
      <c r="B573" s="229" t="s">
        <v>842</v>
      </c>
      <c r="C573" s="229"/>
    </row>
    <row r="574" spans="1:3" ht="15" x14ac:dyDescent="0.25">
      <c r="A574" s="231" t="s">
        <v>196</v>
      </c>
      <c r="B574" s="229" t="s">
        <v>866</v>
      </c>
      <c r="C574" s="229"/>
    </row>
    <row r="575" spans="1:3" ht="15" x14ac:dyDescent="0.25">
      <c r="A575" s="231" t="s">
        <v>215</v>
      </c>
      <c r="B575" s="229" t="s">
        <v>888</v>
      </c>
      <c r="C575" s="229"/>
    </row>
    <row r="576" spans="1:3" ht="15" x14ac:dyDescent="0.25">
      <c r="A576" s="231" t="s">
        <v>891</v>
      </c>
      <c r="B576" s="229" t="s">
        <v>892</v>
      </c>
      <c r="C576" s="229"/>
    </row>
    <row r="577" spans="1:3" ht="15" x14ac:dyDescent="0.25">
      <c r="A577" s="231" t="s">
        <v>123</v>
      </c>
      <c r="B577" s="229" t="s">
        <v>895</v>
      </c>
      <c r="C577" s="229"/>
    </row>
    <row r="578" spans="1:3" ht="15" x14ac:dyDescent="0.25">
      <c r="A578" s="231" t="s">
        <v>899</v>
      </c>
      <c r="B578" s="229" t="s">
        <v>900</v>
      </c>
      <c r="C578" s="229"/>
    </row>
    <row r="579" spans="1:3" ht="15" x14ac:dyDescent="0.25">
      <c r="A579" s="231" t="s">
        <v>904</v>
      </c>
      <c r="B579" s="229" t="s">
        <v>905</v>
      </c>
      <c r="C579" s="229"/>
    </row>
    <row r="580" spans="1:3" ht="15" x14ac:dyDescent="0.25">
      <c r="A580" s="231" t="s">
        <v>909</v>
      </c>
      <c r="B580" s="229" t="s">
        <v>910</v>
      </c>
      <c r="C580" s="229"/>
    </row>
    <row r="581" spans="1:3" ht="15" x14ac:dyDescent="0.25">
      <c r="A581" s="231" t="s">
        <v>925</v>
      </c>
      <c r="B581" s="229" t="s">
        <v>926</v>
      </c>
      <c r="C581" s="229"/>
    </row>
    <row r="582" spans="1:3" ht="15" x14ac:dyDescent="0.25">
      <c r="A582" s="231" t="s">
        <v>1054</v>
      </c>
      <c r="B582" s="229" t="s">
        <v>1055</v>
      </c>
      <c r="C582" s="229"/>
    </row>
    <row r="583" spans="1:3" ht="15" x14ac:dyDescent="0.25">
      <c r="A583" s="231" t="s">
        <v>125</v>
      </c>
      <c r="B583" s="229" t="s">
        <v>1096</v>
      </c>
      <c r="C583" s="229"/>
    </row>
    <row r="584" spans="1:3" ht="15" x14ac:dyDescent="0.25">
      <c r="A584" s="231"/>
      <c r="B584" s="229"/>
      <c r="C584" s="229"/>
    </row>
    <row r="585" spans="1:3" ht="15" x14ac:dyDescent="0.25">
      <c r="B585" s="229"/>
    </row>
    <row r="586" spans="1:3" ht="15" x14ac:dyDescent="0.25">
      <c r="B586" s="229"/>
    </row>
    <row r="587" spans="1:3" ht="15" x14ac:dyDescent="0.25">
      <c r="B587" s="229"/>
    </row>
    <row r="588" spans="1:3" ht="15" x14ac:dyDescent="0.25">
      <c r="B588" s="229"/>
    </row>
    <row r="589" spans="1:3" ht="15" x14ac:dyDescent="0.25">
      <c r="B589" s="229"/>
    </row>
    <row r="590" spans="1:3" ht="15" x14ac:dyDescent="0.25">
      <c r="B590" s="229"/>
    </row>
    <row r="591" spans="1:3" ht="15" x14ac:dyDescent="0.25">
      <c r="B591" s="229"/>
    </row>
    <row r="592" spans="1:3" ht="15" x14ac:dyDescent="0.25">
      <c r="B592" s="229"/>
    </row>
    <row r="593" spans="2:2" ht="15" x14ac:dyDescent="0.25">
      <c r="B593" s="229"/>
    </row>
    <row r="594" spans="2:2" ht="15" x14ac:dyDescent="0.25">
      <c r="B594" s="229"/>
    </row>
    <row r="595" spans="2:2" ht="15" x14ac:dyDescent="0.25">
      <c r="B595" s="229"/>
    </row>
    <row r="596" spans="2:2" ht="15" x14ac:dyDescent="0.25">
      <c r="B596" s="229"/>
    </row>
    <row r="597" spans="2:2" ht="15" x14ac:dyDescent="0.25">
      <c r="B597" s="229"/>
    </row>
    <row r="598" spans="2:2" ht="15" x14ac:dyDescent="0.25">
      <c r="B598" s="229"/>
    </row>
    <row r="599" spans="2:2" ht="15" x14ac:dyDescent="0.25">
      <c r="B599" s="229"/>
    </row>
    <row r="600" spans="2:2" ht="15" x14ac:dyDescent="0.25">
      <c r="B600" s="229"/>
    </row>
    <row r="601" spans="2:2" ht="15" x14ac:dyDescent="0.25">
      <c r="B601" s="229"/>
    </row>
    <row r="602" spans="2:2" ht="15" x14ac:dyDescent="0.25">
      <c r="B602" s="229"/>
    </row>
    <row r="603" spans="2:2" ht="15" x14ac:dyDescent="0.25">
      <c r="B603" s="229"/>
    </row>
    <row r="604" spans="2:2" ht="15" x14ac:dyDescent="0.25">
      <c r="B604" s="229"/>
    </row>
    <row r="605" spans="2:2" ht="15" x14ac:dyDescent="0.25">
      <c r="B605" s="229"/>
    </row>
    <row r="606" spans="2:2" ht="15" x14ac:dyDescent="0.25">
      <c r="B606" s="229"/>
    </row>
    <row r="607" spans="2:2" ht="15" x14ac:dyDescent="0.25">
      <c r="B607" s="229"/>
    </row>
    <row r="608" spans="2:2" ht="15" x14ac:dyDescent="0.25">
      <c r="B608" s="229"/>
    </row>
    <row r="609" spans="2:2" ht="15" x14ac:dyDescent="0.25">
      <c r="B609" s="229"/>
    </row>
    <row r="610" spans="2:2" ht="15" x14ac:dyDescent="0.25">
      <c r="B610" s="229"/>
    </row>
    <row r="611" spans="2:2" ht="15" x14ac:dyDescent="0.25">
      <c r="B611" s="229"/>
    </row>
    <row r="612" spans="2:2" ht="15" x14ac:dyDescent="0.25">
      <c r="B612" s="229"/>
    </row>
    <row r="613" spans="2:2" ht="15" x14ac:dyDescent="0.25">
      <c r="B613" s="229"/>
    </row>
    <row r="614" spans="2:2" ht="15" x14ac:dyDescent="0.25">
      <c r="B614" s="229"/>
    </row>
    <row r="615" spans="2:2" ht="15" x14ac:dyDescent="0.25">
      <c r="B615" s="229"/>
    </row>
    <row r="616" spans="2:2" ht="15" x14ac:dyDescent="0.25">
      <c r="B616" s="229"/>
    </row>
    <row r="617" spans="2:2" ht="15" x14ac:dyDescent="0.25">
      <c r="B617" s="229"/>
    </row>
    <row r="618" spans="2:2" ht="15" x14ac:dyDescent="0.25">
      <c r="B618" s="229"/>
    </row>
    <row r="619" spans="2:2" ht="15" x14ac:dyDescent="0.25">
      <c r="B619" s="229"/>
    </row>
    <row r="620" spans="2:2" ht="15" x14ac:dyDescent="0.25">
      <c r="B620" s="229"/>
    </row>
    <row r="621" spans="2:2" ht="15" x14ac:dyDescent="0.25">
      <c r="B621" s="229"/>
    </row>
    <row r="622" spans="2:2" ht="15" x14ac:dyDescent="0.25">
      <c r="B622" s="229"/>
    </row>
    <row r="623" spans="2:2" ht="15" x14ac:dyDescent="0.25">
      <c r="B623" s="229"/>
    </row>
    <row r="624" spans="2:2" ht="15" x14ac:dyDescent="0.25">
      <c r="B624" s="229"/>
    </row>
    <row r="625" spans="2:2" ht="15" x14ac:dyDescent="0.25">
      <c r="B625" s="229"/>
    </row>
    <row r="626" spans="2:2" ht="15" x14ac:dyDescent="0.25">
      <c r="B626" s="229"/>
    </row>
    <row r="627" spans="2:2" ht="15" x14ac:dyDescent="0.25">
      <c r="B627" s="229"/>
    </row>
    <row r="628" spans="2:2" ht="15" x14ac:dyDescent="0.25">
      <c r="B628" s="229"/>
    </row>
  </sheetData>
  <autoFilter ref="A1:E517">
    <sortState ref="A2:E623">
      <sortCondition ref="A1:A623"/>
    </sortState>
  </autoFilter>
  <conditionalFormatting sqref="C135 C513 C449:C450">
    <cfRule type="colorScale" priority="2">
      <colorScale>
        <cfvo type="min"/>
        <cfvo type="percentile" val="50"/>
        <cfvo type="max"/>
        <color rgb="FFF8696B"/>
        <color rgb="FFFFEB84"/>
        <color rgb="FF63BE7B"/>
      </colorScale>
    </cfRule>
  </conditionalFormatting>
  <conditionalFormatting sqref="D135 D449">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39</vt:i4>
      </vt:variant>
    </vt:vector>
  </HeadingPairs>
  <TitlesOfParts>
    <vt:vector size="46" baseType="lpstr">
      <vt:lpstr>PPNE1</vt:lpstr>
      <vt:lpstr>PPNE2</vt:lpstr>
      <vt:lpstr>PPNE2.1</vt:lpstr>
      <vt:lpstr>PPNE3</vt:lpstr>
      <vt:lpstr>PPN4</vt:lpstr>
      <vt:lpstr>PPN5</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Company>sespas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Katherine Ruiz</cp:lastModifiedBy>
  <cp:lastPrinted>2015-09-08T20:00:53Z</cp:lastPrinted>
  <dcterms:created xsi:type="dcterms:W3CDTF">2007-07-31T17:41:49Z</dcterms:created>
  <dcterms:modified xsi:type="dcterms:W3CDTF">2022-03-17T18:53:48Z</dcterms:modified>
</cp:coreProperties>
</file>