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sanchez\Desktop\"/>
    </mc:Choice>
  </mc:AlternateContent>
  <bookViews>
    <workbookView xWindow="0" yWindow="0" windowWidth="19200" windowHeight="11595" firstSheet="1" activeTab="1"/>
  </bookViews>
  <sheets>
    <sheet name="Sheet1" sheetId="57" state="hidden" r:id="rId1"/>
    <sheet name="PPNE2 " sheetId="59" r:id="rId2"/>
    <sheet name="Hoja1" sheetId="58" state="hidden" r:id="rId3"/>
    <sheet name="Insumos" sheetId="54" state="hidden" r:id="rId4"/>
  </sheets>
  <externalReferences>
    <externalReference r:id="rId5"/>
    <externalReference r:id="rId6"/>
    <externalReference r:id="rId7"/>
  </externalReferences>
  <definedNames>
    <definedName name="_xlnm._FilterDatabase" localSheetId="3" hidden="1">Insumos!$A$1:$E$517</definedName>
    <definedName name="_xlnm._FilterDatabase" localSheetId="1" hidden="1">'PPNE2 '!$A$8:$CC$163</definedName>
    <definedName name="CodigoActividad" localSheetId="1">#REF!</definedName>
    <definedName name="CodigoActividad">[1]!Tabla2[Código]</definedName>
    <definedName name="Insumos" localSheetId="1">[2]Insumos!$A$540:$A$583</definedName>
    <definedName name="Insumos">Insumos!$A$540:$A$583</definedName>
    <definedName name="Ls_DepartamentosSRS" localSheetId="1">[1]Catalogo!$G$130:$G$142</definedName>
    <definedName name="Ls_DepartamentosSRS">[1]Catalogo!$G$130:$G$142</definedName>
    <definedName name="Ls_LinesEstategica" localSheetId="1">[1]Obj!$B$6:$B$9</definedName>
    <definedName name="Ls_LinesEstategica">[1]Obj!$B$6:$B$9</definedName>
    <definedName name="Ls_Medio_Verificacion" localSheetId="1">[1]Catalogo!$B$148:$B$167</definedName>
    <definedName name="Ls_Medio_Verificacion">[1]Catalogo!$B$148:$B$167</definedName>
    <definedName name="ls_Regiones" localSheetId="1">[1]Catalogo!$B$10:$B$19</definedName>
    <definedName name="ls_Regiones">[1]Catalogo!$B$10:$B$19</definedName>
    <definedName name="ls_TiposAcciones" localSheetId="1">[1]Catalogo!$G$11:$G$14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1">[1]LSIns!$F$5:$F$8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1">[1]LSIns!$B$5:$B$45</definedName>
    <definedName name="lsInsumos">[1]LSIns!$B$5:$B$45</definedName>
    <definedName name="lsInsumosEquipos" localSheetId="1">[1]LSIns!$F$16:$F$31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1">[1]Catalogo!$D$11:$D$16</definedName>
    <definedName name="LsTipoEESS">[1]Catalogo!$D$11:$D$16</definedName>
    <definedName name="lsTipoIntervencion" localSheetId="1">[1]Catalogo!$G$19:$G$24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1">[1]Catalogo!$B$3:$B$6</definedName>
    <definedName name="Periodo_POA">[1]Catalogo!$B$3:$B$6</definedName>
    <definedName name="Productos" localSheetId="1">#REF!</definedName>
    <definedName name="Productos">[1]!Tabla3[Productos]</definedName>
    <definedName name="Provincias" localSheetId="1">[1]Prov!$F$2:$F$33</definedName>
    <definedName name="Provincias">[1]Prov!$F$2:$F$33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7" i="59" l="1"/>
  <c r="R45" i="59"/>
  <c r="R46" i="59"/>
  <c r="R44" i="59" l="1"/>
  <c r="R43" i="59"/>
  <c r="R42" i="59"/>
  <c r="R41" i="59"/>
  <c r="R40" i="59"/>
  <c r="R39" i="59"/>
  <c r="R38" i="59"/>
  <c r="R37" i="59"/>
  <c r="R36" i="59"/>
  <c r="R35" i="59"/>
  <c r="R34" i="59"/>
  <c r="R33" i="59"/>
  <c r="A5" i="59"/>
  <c r="B6" i="59"/>
  <c r="B7" i="59"/>
  <c r="R9" i="59"/>
  <c r="R10" i="59"/>
  <c r="R11" i="59"/>
  <c r="R12" i="59"/>
  <c r="R13" i="59"/>
  <c r="R14" i="59"/>
  <c r="R15" i="59"/>
  <c r="R16" i="59"/>
  <c r="R17" i="59"/>
  <c r="R18" i="59"/>
  <c r="R19" i="59"/>
  <c r="R20" i="59"/>
  <c r="R21" i="59"/>
  <c r="R22" i="59"/>
  <c r="R23" i="59"/>
  <c r="R24" i="59"/>
  <c r="R25" i="59"/>
  <c r="R26" i="59"/>
  <c r="R27" i="59"/>
  <c r="R28" i="59"/>
  <c r="R29" i="59"/>
  <c r="R30" i="59"/>
  <c r="R31" i="59"/>
  <c r="R32" i="59"/>
  <c r="R48" i="59"/>
  <c r="R49" i="59"/>
  <c r="R50" i="59"/>
  <c r="R51" i="59"/>
  <c r="R52" i="59"/>
  <c r="R53" i="59"/>
  <c r="R54" i="59"/>
  <c r="R55" i="59"/>
  <c r="R56" i="59"/>
  <c r="R57" i="59"/>
  <c r="R58" i="59"/>
  <c r="R59" i="59"/>
  <c r="R60" i="59"/>
  <c r="R61" i="59"/>
  <c r="R62" i="59"/>
  <c r="R63" i="59"/>
  <c r="R64" i="59"/>
  <c r="R65" i="59"/>
  <c r="R66" i="59"/>
  <c r="R67" i="59"/>
  <c r="R68" i="59"/>
  <c r="R69" i="59"/>
  <c r="R70" i="59"/>
  <c r="R71" i="59"/>
  <c r="R72" i="59"/>
  <c r="R73" i="59"/>
  <c r="R74" i="59"/>
  <c r="R75" i="59"/>
  <c r="R76" i="59"/>
  <c r="R77" i="59"/>
  <c r="R78" i="59"/>
  <c r="R79" i="59"/>
  <c r="R80" i="59"/>
  <c r="R81" i="59"/>
  <c r="R82" i="59"/>
  <c r="R83" i="59"/>
  <c r="R84" i="59"/>
  <c r="R85" i="59"/>
  <c r="R86" i="59"/>
  <c r="R87" i="59"/>
  <c r="R88" i="59"/>
  <c r="R89" i="59"/>
  <c r="R90" i="59"/>
  <c r="R91" i="59"/>
  <c r="R92" i="59"/>
  <c r="R93" i="59"/>
  <c r="R94" i="59"/>
  <c r="R95" i="59"/>
  <c r="R96" i="59"/>
  <c r="R97" i="59"/>
  <c r="R98" i="59"/>
  <c r="R99" i="59"/>
  <c r="R100" i="59"/>
  <c r="R101" i="59"/>
  <c r="R102" i="59"/>
  <c r="R103" i="59"/>
  <c r="R104" i="59"/>
  <c r="R105" i="59"/>
  <c r="R106" i="59"/>
  <c r="R107" i="59"/>
  <c r="R108" i="59"/>
  <c r="R109" i="59"/>
  <c r="R110" i="59"/>
  <c r="R111" i="59"/>
  <c r="R112" i="59"/>
  <c r="R113" i="59"/>
  <c r="R114" i="59"/>
  <c r="R115" i="59"/>
  <c r="R116" i="59"/>
  <c r="R117" i="59"/>
  <c r="R118" i="59"/>
  <c r="R119" i="59"/>
  <c r="R120" i="59"/>
  <c r="R121" i="59"/>
  <c r="R122" i="59"/>
  <c r="R123" i="59"/>
  <c r="R124" i="59"/>
  <c r="R125" i="59"/>
  <c r="R126" i="59"/>
  <c r="R127" i="59"/>
  <c r="R128" i="59"/>
  <c r="R129" i="59"/>
  <c r="R130" i="59"/>
  <c r="R131" i="59"/>
  <c r="R132" i="59"/>
  <c r="R133" i="59"/>
  <c r="R134" i="59"/>
  <c r="R135" i="59"/>
  <c r="R136" i="59"/>
  <c r="R137" i="59"/>
  <c r="R138" i="59"/>
  <c r="R139" i="59"/>
  <c r="R140" i="59"/>
  <c r="R141" i="59"/>
  <c r="R142" i="59"/>
  <c r="R143" i="59"/>
  <c r="R144" i="59"/>
  <c r="R145" i="59"/>
  <c r="R146" i="59"/>
  <c r="R147" i="59"/>
  <c r="R148" i="59"/>
  <c r="R149" i="59"/>
  <c r="R150" i="59"/>
  <c r="R151" i="59"/>
  <c r="R152" i="59"/>
  <c r="R153" i="59"/>
  <c r="R154" i="59"/>
  <c r="R155" i="59"/>
  <c r="R156" i="59"/>
  <c r="R157" i="59"/>
  <c r="R158" i="59"/>
  <c r="R159" i="59"/>
  <c r="R160" i="59"/>
  <c r="R161" i="59"/>
  <c r="R162" i="59"/>
  <c r="R163" i="59"/>
  <c r="F164" i="59"/>
  <c r="G164" i="59"/>
  <c r="H164" i="59"/>
  <c r="I164" i="59"/>
  <c r="J164" i="59"/>
  <c r="K164" i="59"/>
  <c r="L164" i="59"/>
  <c r="M164" i="59"/>
  <c r="N164" i="59"/>
  <c r="O164" i="59"/>
  <c r="P164" i="59"/>
  <c r="Q164" i="59"/>
  <c r="R164" i="59" l="1"/>
  <c r="J36" i="58" l="1"/>
  <c r="J37" i="58"/>
  <c r="I28" i="58"/>
  <c r="I38" i="58"/>
  <c r="I40" i="58"/>
  <c r="I42" i="58"/>
  <c r="I47" i="58"/>
  <c r="I50" i="58"/>
  <c r="I52" i="58"/>
  <c r="I63" i="58"/>
  <c r="I66" i="58"/>
  <c r="I69" i="58"/>
  <c r="I73" i="58"/>
  <c r="I72" i="58" s="1"/>
  <c r="I75" i="58"/>
  <c r="I81" i="58"/>
  <c r="I83" i="58"/>
  <c r="I85" i="58"/>
  <c r="J514" i="58"/>
  <c r="I513" i="58"/>
  <c r="H513" i="58"/>
  <c r="G513" i="58"/>
  <c r="J512" i="58"/>
  <c r="I511" i="58"/>
  <c r="I510" i="58" s="1"/>
  <c r="H511" i="58"/>
  <c r="G511" i="58"/>
  <c r="J509" i="58"/>
  <c r="I508" i="58"/>
  <c r="H508" i="58"/>
  <c r="G508" i="58"/>
  <c r="J507" i="58"/>
  <c r="J506" i="58"/>
  <c r="I506" i="58"/>
  <c r="H506" i="58"/>
  <c r="G506" i="58"/>
  <c r="J505" i="58"/>
  <c r="J504" i="58" s="1"/>
  <c r="I504" i="58"/>
  <c r="H504" i="58"/>
  <c r="G504" i="58"/>
  <c r="J503" i="58"/>
  <c r="J502" i="58" s="1"/>
  <c r="I502" i="58"/>
  <c r="H502" i="58"/>
  <c r="G502" i="58"/>
  <c r="J501" i="58"/>
  <c r="J500" i="58" s="1"/>
  <c r="I500" i="58"/>
  <c r="H500" i="58"/>
  <c r="G500" i="58"/>
  <c r="J499" i="58"/>
  <c r="J498" i="58" s="1"/>
  <c r="I498" i="58"/>
  <c r="H498" i="58"/>
  <c r="G498" i="58"/>
  <c r="J496" i="58"/>
  <c r="I495" i="58"/>
  <c r="H495" i="58"/>
  <c r="G495" i="58"/>
  <c r="J494" i="58"/>
  <c r="J493" i="58" s="1"/>
  <c r="I493" i="58"/>
  <c r="H493" i="58"/>
  <c r="G493" i="58"/>
  <c r="J492" i="58"/>
  <c r="J491" i="58" s="1"/>
  <c r="I491" i="58"/>
  <c r="H491" i="58"/>
  <c r="G491" i="58"/>
  <c r="J490" i="58"/>
  <c r="J489" i="58" s="1"/>
  <c r="I489" i="58"/>
  <c r="H489" i="58"/>
  <c r="G489" i="58"/>
  <c r="J488" i="58"/>
  <c r="J487" i="58"/>
  <c r="I487" i="58"/>
  <c r="H487" i="58"/>
  <c r="G487" i="58"/>
  <c r="J484" i="58"/>
  <c r="I483" i="58"/>
  <c r="H483" i="58"/>
  <c r="G483" i="58"/>
  <c r="J482" i="58"/>
  <c r="J481" i="58"/>
  <c r="J480" i="58"/>
  <c r="J479" i="58"/>
  <c r="I478" i="58"/>
  <c r="H478" i="58"/>
  <c r="G478" i="58"/>
  <c r="J477" i="58"/>
  <c r="I476" i="58"/>
  <c r="H476" i="58"/>
  <c r="G476" i="58"/>
  <c r="J475" i="58"/>
  <c r="I474" i="58"/>
  <c r="H474" i="58"/>
  <c r="G474" i="58"/>
  <c r="J473" i="58"/>
  <c r="J472" i="58" s="1"/>
  <c r="I472" i="58"/>
  <c r="H472" i="58"/>
  <c r="G472" i="58"/>
  <c r="J471" i="58"/>
  <c r="J470" i="58"/>
  <c r="J469" i="58" s="1"/>
  <c r="I469" i="58"/>
  <c r="H469" i="58"/>
  <c r="G469" i="58"/>
  <c r="J468" i="58"/>
  <c r="J467" i="58"/>
  <c r="I467" i="58"/>
  <c r="H467" i="58"/>
  <c r="G467" i="58"/>
  <c r="J465" i="58"/>
  <c r="J464" i="58" s="1"/>
  <c r="I464" i="58"/>
  <c r="H464" i="58"/>
  <c r="G464" i="58"/>
  <c r="J463" i="58"/>
  <c r="J462" i="58"/>
  <c r="I462" i="58"/>
  <c r="I461" i="58" s="1"/>
  <c r="H462" i="58"/>
  <c r="H461" i="58" s="1"/>
  <c r="G462" i="58"/>
  <c r="G461" i="58"/>
  <c r="J460" i="58"/>
  <c r="J459" i="58" s="1"/>
  <c r="I459" i="58"/>
  <c r="H459" i="58"/>
  <c r="G459" i="58"/>
  <c r="J458" i="58"/>
  <c r="J457" i="58" s="1"/>
  <c r="I457" i="58"/>
  <c r="H457" i="58"/>
  <c r="H448" i="58" s="1"/>
  <c r="G457" i="58"/>
  <c r="J456" i="58"/>
  <c r="J455" i="58" s="1"/>
  <c r="I455" i="58"/>
  <c r="H455" i="58"/>
  <c r="G455" i="58"/>
  <c r="J454" i="58"/>
  <c r="J453" i="58" s="1"/>
  <c r="I453" i="58"/>
  <c r="H453" i="58"/>
  <c r="G453" i="58"/>
  <c r="J452" i="58"/>
  <c r="J451" i="58"/>
  <c r="I451" i="58"/>
  <c r="H451" i="58"/>
  <c r="G451" i="58"/>
  <c r="J450" i="58"/>
  <c r="I449" i="58"/>
  <c r="H449" i="58"/>
  <c r="G449" i="58"/>
  <c r="J447" i="58"/>
  <c r="J446" i="58" s="1"/>
  <c r="I446" i="58"/>
  <c r="H446" i="58"/>
  <c r="G446" i="58"/>
  <c r="J445" i="58"/>
  <c r="I444" i="58"/>
  <c r="H444" i="58"/>
  <c r="G444" i="58"/>
  <c r="J443" i="58"/>
  <c r="J442" i="58" s="1"/>
  <c r="I442" i="58"/>
  <c r="H442" i="58"/>
  <c r="G442" i="58"/>
  <c r="J440" i="58"/>
  <c r="J439" i="58"/>
  <c r="I439" i="58"/>
  <c r="H439" i="58"/>
  <c r="G439" i="58"/>
  <c r="J438" i="58"/>
  <c r="J437" i="58" s="1"/>
  <c r="I437" i="58"/>
  <c r="H437" i="58"/>
  <c r="G437" i="58"/>
  <c r="J436" i="58"/>
  <c r="J435" i="58" s="1"/>
  <c r="I435" i="58"/>
  <c r="H435" i="58"/>
  <c r="G435" i="58"/>
  <c r="J434" i="58"/>
  <c r="J433" i="58"/>
  <c r="I433" i="58"/>
  <c r="H433" i="58"/>
  <c r="G433" i="58"/>
  <c r="J431" i="58"/>
  <c r="J430" i="58" s="1"/>
  <c r="I430" i="58"/>
  <c r="H430" i="58"/>
  <c r="G430" i="58"/>
  <c r="J429" i="58"/>
  <c r="J428" i="58" s="1"/>
  <c r="I428" i="58"/>
  <c r="H428" i="58"/>
  <c r="G428" i="58"/>
  <c r="J427" i="58"/>
  <c r="J426" i="58" s="1"/>
  <c r="I426" i="58"/>
  <c r="H426" i="58"/>
  <c r="G426" i="58"/>
  <c r="J425" i="58"/>
  <c r="J424" i="58" s="1"/>
  <c r="I424" i="58"/>
  <c r="H424" i="58"/>
  <c r="G424" i="58"/>
  <c r="J422" i="58"/>
  <c r="J421" i="58" s="1"/>
  <c r="I421" i="58"/>
  <c r="H421" i="58"/>
  <c r="G421" i="58"/>
  <c r="J420" i="58"/>
  <c r="I419" i="58"/>
  <c r="H419" i="58"/>
  <c r="G419" i="58"/>
  <c r="J418" i="58"/>
  <c r="J417" i="58" s="1"/>
  <c r="I417" i="58"/>
  <c r="H417" i="58"/>
  <c r="G417" i="58"/>
  <c r="J416" i="58"/>
  <c r="J415" i="58" s="1"/>
  <c r="I415" i="58"/>
  <c r="I412" i="58" s="1"/>
  <c r="H415" i="58"/>
  <c r="H412" i="58" s="1"/>
  <c r="G415" i="58"/>
  <c r="J414" i="58"/>
  <c r="I413" i="58"/>
  <c r="H413" i="58"/>
  <c r="G413" i="58"/>
  <c r="J410" i="58"/>
  <c r="J409" i="58" s="1"/>
  <c r="I409" i="58"/>
  <c r="H409" i="58"/>
  <c r="H404" i="58" s="1"/>
  <c r="G409" i="58"/>
  <c r="J408" i="58"/>
  <c r="J407" i="58" s="1"/>
  <c r="I407" i="58"/>
  <c r="H407" i="58"/>
  <c r="G407" i="58"/>
  <c r="J406" i="58"/>
  <c r="I405" i="58"/>
  <c r="H405" i="58"/>
  <c r="G405" i="58"/>
  <c r="J403" i="58"/>
  <c r="J402" i="58"/>
  <c r="I402" i="58"/>
  <c r="H402" i="58"/>
  <c r="G402" i="58"/>
  <c r="J401" i="58"/>
  <c r="J400" i="58"/>
  <c r="I400" i="58"/>
  <c r="H400" i="58"/>
  <c r="G400" i="58"/>
  <c r="J399" i="58"/>
  <c r="J398" i="58" s="1"/>
  <c r="I398" i="58"/>
  <c r="H398" i="58"/>
  <c r="G398" i="58"/>
  <c r="J397" i="58"/>
  <c r="I396" i="58"/>
  <c r="H396" i="58"/>
  <c r="H395" i="58" s="1"/>
  <c r="G396" i="58"/>
  <c r="J394" i="58"/>
  <c r="J393" i="58" s="1"/>
  <c r="I393" i="58"/>
  <c r="H393" i="58"/>
  <c r="G393" i="58"/>
  <c r="J392" i="58"/>
  <c r="I391" i="58"/>
  <c r="H391" i="58"/>
  <c r="H388" i="58" s="1"/>
  <c r="G391" i="58"/>
  <c r="J390" i="58"/>
  <c r="J389" i="58"/>
  <c r="I389" i="58"/>
  <c r="H389" i="58"/>
  <c r="G389" i="58"/>
  <c r="G388" i="58" s="1"/>
  <c r="J387" i="58"/>
  <c r="J386" i="58" s="1"/>
  <c r="I386" i="58"/>
  <c r="H386" i="58"/>
  <c r="G386" i="58"/>
  <c r="J385" i="58"/>
  <c r="J384" i="58" s="1"/>
  <c r="I384" i="58"/>
  <c r="H384" i="58"/>
  <c r="G384" i="58"/>
  <c r="J383" i="58"/>
  <c r="J382" i="58" s="1"/>
  <c r="I382" i="58"/>
  <c r="H382" i="58"/>
  <c r="G382" i="58"/>
  <c r="J381" i="58"/>
  <c r="J380" i="58" s="1"/>
  <c r="I380" i="58"/>
  <c r="H380" i="58"/>
  <c r="G380" i="58"/>
  <c r="J378" i="58"/>
  <c r="J377" i="58"/>
  <c r="J376" i="58"/>
  <c r="I375" i="58"/>
  <c r="I374" i="58" s="1"/>
  <c r="H375" i="58"/>
  <c r="H374" i="58" s="1"/>
  <c r="G375" i="58"/>
  <c r="G374" i="58" s="1"/>
  <c r="J373" i="58"/>
  <c r="J372" i="58"/>
  <c r="J370" i="58" s="1"/>
  <c r="J371" i="58"/>
  <c r="I370" i="58"/>
  <c r="H370" i="58"/>
  <c r="G370" i="58"/>
  <c r="J369" i="58"/>
  <c r="J368" i="58"/>
  <c r="J367" i="58"/>
  <c r="J366" i="58" s="1"/>
  <c r="I366" i="58"/>
  <c r="H366" i="58"/>
  <c r="G366" i="58"/>
  <c r="J365" i="58"/>
  <c r="I364" i="58"/>
  <c r="H364" i="58"/>
  <c r="G364" i="58"/>
  <c r="J362" i="58"/>
  <c r="J361" i="58" s="1"/>
  <c r="I361" i="58"/>
  <c r="H361" i="58"/>
  <c r="G361" i="58"/>
  <c r="J360" i="58"/>
  <c r="I359" i="58"/>
  <c r="H359" i="58"/>
  <c r="G359" i="58"/>
  <c r="J358" i="58"/>
  <c r="J357" i="58"/>
  <c r="J356" i="58" s="1"/>
  <c r="I356" i="58"/>
  <c r="H356" i="58"/>
  <c r="G356" i="58"/>
  <c r="J355" i="58"/>
  <c r="J354" i="58"/>
  <c r="J353" i="58"/>
  <c r="I352" i="58"/>
  <c r="H352" i="58"/>
  <c r="G352" i="58"/>
  <c r="G347" i="58" s="1"/>
  <c r="J351" i="58"/>
  <c r="J350" i="58"/>
  <c r="J349" i="58"/>
  <c r="I348" i="58"/>
  <c r="H348" i="58"/>
  <c r="G348" i="58"/>
  <c r="H345" i="58"/>
  <c r="H344" i="58" s="1"/>
  <c r="I344" i="58"/>
  <c r="G344" i="58"/>
  <c r="H343" i="58"/>
  <c r="J343" i="58" s="1"/>
  <c r="I342" i="58"/>
  <c r="G342" i="58"/>
  <c r="J341" i="58"/>
  <c r="I340" i="58"/>
  <c r="H340" i="58"/>
  <c r="G340" i="58"/>
  <c r="J339" i="58"/>
  <c r="J338" i="58" s="1"/>
  <c r="I338" i="58"/>
  <c r="H338" i="58"/>
  <c r="G338" i="58"/>
  <c r="J337" i="58"/>
  <c r="J336" i="58"/>
  <c r="I336" i="58"/>
  <c r="H336" i="58"/>
  <c r="G336" i="58"/>
  <c r="J335" i="58"/>
  <c r="I334" i="58"/>
  <c r="H334" i="58"/>
  <c r="G334" i="58"/>
  <c r="J333" i="58"/>
  <c r="I332" i="58"/>
  <c r="H332" i="58"/>
  <c r="G332" i="58"/>
  <c r="J331" i="58"/>
  <c r="J330" i="58"/>
  <c r="I329" i="58"/>
  <c r="H329" i="58"/>
  <c r="G329" i="58"/>
  <c r="J328" i="58"/>
  <c r="J327" i="58" s="1"/>
  <c r="I327" i="58"/>
  <c r="H327" i="58"/>
  <c r="G327" i="58"/>
  <c r="J324" i="58"/>
  <c r="I323" i="58"/>
  <c r="H323" i="58"/>
  <c r="G323" i="58"/>
  <c r="J322" i="58"/>
  <c r="J321" i="58" s="1"/>
  <c r="I321" i="58"/>
  <c r="H321" i="58"/>
  <c r="H320" i="58" s="1"/>
  <c r="G321" i="58"/>
  <c r="G320" i="58" s="1"/>
  <c r="J319" i="58"/>
  <c r="J318" i="58"/>
  <c r="J317" i="58"/>
  <c r="H316" i="58"/>
  <c r="H313" i="58" s="1"/>
  <c r="H304" i="58" s="1"/>
  <c r="J315" i="58"/>
  <c r="J314" i="58"/>
  <c r="I313" i="58"/>
  <c r="J312" i="58"/>
  <c r="J311" i="58"/>
  <c r="J310" i="58"/>
  <c r="J309" i="58"/>
  <c r="J308" i="58"/>
  <c r="J307" i="58"/>
  <c r="J306" i="58"/>
  <c r="I305" i="58"/>
  <c r="I304" i="58" s="1"/>
  <c r="H305" i="58"/>
  <c r="G305" i="58"/>
  <c r="J303" i="58"/>
  <c r="I302" i="58"/>
  <c r="H302" i="58"/>
  <c r="G302" i="58"/>
  <c r="J301" i="58"/>
  <c r="J300" i="58"/>
  <c r="J299" i="58"/>
  <c r="J298" i="58"/>
  <c r="J297" i="58"/>
  <c r="J296" i="58"/>
  <c r="J295" i="58"/>
  <c r="I294" i="58"/>
  <c r="H294" i="58"/>
  <c r="G294" i="58"/>
  <c r="J293" i="58"/>
  <c r="J292" i="58"/>
  <c r="J291" i="58"/>
  <c r="J290" i="58"/>
  <c r="J289" i="58"/>
  <c r="J288" i="58"/>
  <c r="I287" i="58"/>
  <c r="H287" i="58"/>
  <c r="G287" i="58"/>
  <c r="J286" i="58"/>
  <c r="J283" i="58" s="1"/>
  <c r="J285" i="58"/>
  <c r="J284" i="58"/>
  <c r="I283" i="58"/>
  <c r="H283" i="58"/>
  <c r="G283" i="58"/>
  <c r="J282" i="58"/>
  <c r="J281" i="58"/>
  <c r="J280" i="58"/>
  <c r="J279" i="58"/>
  <c r="J278" i="58"/>
  <c r="I277" i="58"/>
  <c r="H277" i="58"/>
  <c r="G277" i="58"/>
  <c r="J275" i="58"/>
  <c r="J274" i="58" s="1"/>
  <c r="I274" i="58"/>
  <c r="H274" i="58"/>
  <c r="G274" i="58"/>
  <c r="J273" i="58"/>
  <c r="I272" i="58"/>
  <c r="H272" i="58"/>
  <c r="G272" i="58"/>
  <c r="J271" i="58"/>
  <c r="J270" i="58" s="1"/>
  <c r="I270" i="58"/>
  <c r="H270" i="58"/>
  <c r="G270" i="58"/>
  <c r="J269" i="58"/>
  <c r="J268" i="58" s="1"/>
  <c r="I268" i="58"/>
  <c r="H268" i="58"/>
  <c r="G268" i="58"/>
  <c r="J267" i="58"/>
  <c r="J266" i="58" s="1"/>
  <c r="I266" i="58"/>
  <c r="H266" i="58"/>
  <c r="G266" i="58"/>
  <c r="J264" i="58"/>
  <c r="J263" i="58" s="1"/>
  <c r="I263" i="58"/>
  <c r="H263" i="58"/>
  <c r="G263" i="58"/>
  <c r="J262" i="58"/>
  <c r="J261" i="58"/>
  <c r="I261" i="58"/>
  <c r="H261" i="58"/>
  <c r="H260" i="58" s="1"/>
  <c r="G261" i="58"/>
  <c r="J259" i="58"/>
  <c r="J258" i="58" s="1"/>
  <c r="I258" i="58"/>
  <c r="H258" i="58"/>
  <c r="G258" i="58"/>
  <c r="J257" i="58"/>
  <c r="I256" i="58"/>
  <c r="H256" i="58"/>
  <c r="G256" i="58"/>
  <c r="J255" i="58"/>
  <c r="I254" i="58"/>
  <c r="H254" i="58"/>
  <c r="G254" i="58"/>
  <c r="J253" i="58"/>
  <c r="J252" i="58" s="1"/>
  <c r="I252" i="58"/>
  <c r="H252" i="58"/>
  <c r="G252" i="58"/>
  <c r="J251" i="58"/>
  <c r="J250" i="58"/>
  <c r="I250" i="58"/>
  <c r="H250" i="58"/>
  <c r="H247" i="58" s="1"/>
  <c r="G250" i="58"/>
  <c r="J249" i="58"/>
  <c r="J248" i="58" s="1"/>
  <c r="I248" i="58"/>
  <c r="H248" i="58"/>
  <c r="G248" i="58"/>
  <c r="J246" i="58"/>
  <c r="J245" i="58" s="1"/>
  <c r="I245" i="58"/>
  <c r="H245" i="58"/>
  <c r="G245" i="58"/>
  <c r="J244" i="58"/>
  <c r="J243" i="58"/>
  <c r="I243" i="58"/>
  <c r="H243" i="58"/>
  <c r="G243" i="58"/>
  <c r="J242" i="58"/>
  <c r="J241" i="58" s="1"/>
  <c r="I241" i="58"/>
  <c r="H241" i="58"/>
  <c r="G241" i="58"/>
  <c r="J240" i="58"/>
  <c r="J239" i="58" s="1"/>
  <c r="I239" i="58"/>
  <c r="I238" i="58" s="1"/>
  <c r="H239" i="58"/>
  <c r="G239" i="58"/>
  <c r="G238" i="58" s="1"/>
  <c r="J237" i="58"/>
  <c r="J236" i="58"/>
  <c r="I236" i="58"/>
  <c r="H236" i="58"/>
  <c r="G236" i="58"/>
  <c r="J235" i="58"/>
  <c r="J234" i="58"/>
  <c r="J233" i="58"/>
  <c r="I232" i="58"/>
  <c r="I226" i="58" s="1"/>
  <c r="H232" i="58"/>
  <c r="G232" i="58"/>
  <c r="J231" i="58"/>
  <c r="J230" i="58" s="1"/>
  <c r="I230" i="58"/>
  <c r="H230" i="58"/>
  <c r="G230" i="58"/>
  <c r="J229" i="58"/>
  <c r="J228" i="58"/>
  <c r="J227" i="58" s="1"/>
  <c r="I227" i="58"/>
  <c r="H227" i="58"/>
  <c r="G227" i="58"/>
  <c r="J224" i="58"/>
  <c r="J223" i="58" s="1"/>
  <c r="J222" i="58" s="1"/>
  <c r="I223" i="58"/>
  <c r="I222" i="58" s="1"/>
  <c r="G223" i="58"/>
  <c r="G222" i="58" s="1"/>
  <c r="H222" i="58"/>
  <c r="J221" i="58"/>
  <c r="J220" i="58"/>
  <c r="J219" i="58"/>
  <c r="J218" i="58"/>
  <c r="J217" i="58"/>
  <c r="I216" i="58"/>
  <c r="H216" i="58"/>
  <c r="G216" i="58"/>
  <c r="J215" i="58"/>
  <c r="J214" i="58"/>
  <c r="J213" i="58"/>
  <c r="I212" i="58"/>
  <c r="H212" i="58"/>
  <c r="G212" i="58"/>
  <c r="J211" i="58"/>
  <c r="J210" i="58"/>
  <c r="J209" i="58"/>
  <c r="J208" i="58"/>
  <c r="J207" i="58"/>
  <c r="J206" i="58"/>
  <c r="I205" i="58"/>
  <c r="H205" i="58"/>
  <c r="G205" i="58"/>
  <c r="J204" i="58"/>
  <c r="J203" i="58"/>
  <c r="J202" i="58"/>
  <c r="J201" i="58"/>
  <c r="I200" i="58"/>
  <c r="H200" i="58"/>
  <c r="G200" i="58"/>
  <c r="J199" i="58"/>
  <c r="J198" i="58"/>
  <c r="J197" i="58"/>
  <c r="I196" i="58"/>
  <c r="H196" i="58"/>
  <c r="G196" i="58"/>
  <c r="J195" i="58"/>
  <c r="J194" i="58" s="1"/>
  <c r="I194" i="58"/>
  <c r="H194" i="58"/>
  <c r="G194" i="58"/>
  <c r="J193" i="58"/>
  <c r="J192" i="58"/>
  <c r="I192" i="58"/>
  <c r="H192" i="58"/>
  <c r="G192" i="58"/>
  <c r="J191" i="58"/>
  <c r="J190" i="58" s="1"/>
  <c r="I190" i="58"/>
  <c r="H190" i="58"/>
  <c r="G190" i="58"/>
  <c r="J189" i="58"/>
  <c r="J188" i="58" s="1"/>
  <c r="I188" i="58"/>
  <c r="H188" i="58"/>
  <c r="G188" i="58"/>
  <c r="J186" i="58"/>
  <c r="J185" i="58" s="1"/>
  <c r="I185" i="58"/>
  <c r="H185" i="58"/>
  <c r="H176" i="58" s="1"/>
  <c r="G185" i="58"/>
  <c r="J184" i="58"/>
  <c r="J183" i="58"/>
  <c r="J182" i="58"/>
  <c r="J181" i="58"/>
  <c r="J180" i="58"/>
  <c r="J179" i="58"/>
  <c r="J178" i="58"/>
  <c r="J177" i="58"/>
  <c r="I176" i="58"/>
  <c r="G176" i="58"/>
  <c r="J175" i="58"/>
  <c r="J174" i="58"/>
  <c r="J173" i="58"/>
  <c r="J172" i="58"/>
  <c r="J171" i="58"/>
  <c r="J170" i="58"/>
  <c r="J169" i="58"/>
  <c r="I168" i="58"/>
  <c r="H168" i="58"/>
  <c r="G168" i="58"/>
  <c r="J166" i="58"/>
  <c r="J165" i="58" s="1"/>
  <c r="I165" i="58"/>
  <c r="H165" i="58"/>
  <c r="G165" i="58"/>
  <c r="J164" i="58"/>
  <c r="J163" i="58" s="1"/>
  <c r="I163" i="58"/>
  <c r="H163" i="58"/>
  <c r="G163" i="58"/>
  <c r="J162" i="58"/>
  <c r="J161" i="58" s="1"/>
  <c r="I161" i="58"/>
  <c r="H161" i="58"/>
  <c r="G161" i="58"/>
  <c r="J160" i="58"/>
  <c r="J159" i="58" s="1"/>
  <c r="I159" i="58"/>
  <c r="H159" i="58"/>
  <c r="G159" i="58"/>
  <c r="J158" i="58"/>
  <c r="J157" i="58" s="1"/>
  <c r="I157" i="58"/>
  <c r="H157" i="58"/>
  <c r="G157" i="58"/>
  <c r="J156" i="58"/>
  <c r="I155" i="58"/>
  <c r="H155" i="58"/>
  <c r="G155" i="58"/>
  <c r="J154" i="58"/>
  <c r="J153" i="58" s="1"/>
  <c r="I153" i="58"/>
  <c r="H153" i="58"/>
  <c r="G153" i="58"/>
  <c r="J152" i="58"/>
  <c r="J151" i="58"/>
  <c r="I151" i="58"/>
  <c r="H151" i="58"/>
  <c r="G151" i="58"/>
  <c r="J150" i="58"/>
  <c r="I149" i="58"/>
  <c r="H149" i="58"/>
  <c r="G149" i="58"/>
  <c r="J147" i="58"/>
  <c r="J146" i="58" s="1"/>
  <c r="I146" i="58"/>
  <c r="H146" i="58"/>
  <c r="G146" i="58"/>
  <c r="J145" i="58"/>
  <c r="J144" i="58" s="1"/>
  <c r="I144" i="58"/>
  <c r="H144" i="58"/>
  <c r="G144" i="58"/>
  <c r="J143" i="58"/>
  <c r="J142" i="58"/>
  <c r="I142" i="58"/>
  <c r="H142" i="58"/>
  <c r="G142" i="58"/>
  <c r="J141" i="58"/>
  <c r="J140" i="58" s="1"/>
  <c r="I140" i="58"/>
  <c r="H140" i="58"/>
  <c r="G140" i="58"/>
  <c r="J139" i="58"/>
  <c r="J138" i="58" s="1"/>
  <c r="I138" i="58"/>
  <c r="H138" i="58"/>
  <c r="G138" i="58"/>
  <c r="J137" i="58"/>
  <c r="J136" i="58"/>
  <c r="J135" i="58"/>
  <c r="J134" i="58"/>
  <c r="J133" i="58"/>
  <c r="I132" i="58"/>
  <c r="H132" i="58"/>
  <c r="G132" i="58"/>
  <c r="J131" i="58"/>
  <c r="J130" i="58"/>
  <c r="I130" i="58"/>
  <c r="H130" i="58"/>
  <c r="G130" i="58"/>
  <c r="J129" i="58"/>
  <c r="J128" i="58" s="1"/>
  <c r="I128" i="58"/>
  <c r="H128" i="58"/>
  <c r="G128" i="58"/>
  <c r="J126" i="58"/>
  <c r="J125" i="58" s="1"/>
  <c r="I125" i="58"/>
  <c r="H125" i="58"/>
  <c r="G125" i="58"/>
  <c r="J124" i="58"/>
  <c r="J123" i="58" s="1"/>
  <c r="I123" i="58"/>
  <c r="H123" i="58"/>
  <c r="G123" i="58"/>
  <c r="J122" i="58"/>
  <c r="I121" i="58"/>
  <c r="H121" i="58"/>
  <c r="G121" i="58"/>
  <c r="J120" i="58"/>
  <c r="J119" i="58" s="1"/>
  <c r="I119" i="58"/>
  <c r="H119" i="58"/>
  <c r="G119" i="58"/>
  <c r="J117" i="58"/>
  <c r="J116" i="58" s="1"/>
  <c r="I116" i="58"/>
  <c r="H116" i="58"/>
  <c r="G116" i="58"/>
  <c r="J115" i="58"/>
  <c r="J114" i="58" s="1"/>
  <c r="I114" i="58"/>
  <c r="H114" i="58"/>
  <c r="H113" i="58" s="1"/>
  <c r="G114" i="58"/>
  <c r="J112" i="58"/>
  <c r="J111" i="58" s="1"/>
  <c r="I111" i="58"/>
  <c r="H111" i="58"/>
  <c r="G111" i="58"/>
  <c r="J110" i="58"/>
  <c r="J109" i="58" s="1"/>
  <c r="I109" i="58"/>
  <c r="H109" i="58"/>
  <c r="H108" i="58" s="1"/>
  <c r="G109" i="58"/>
  <c r="J107" i="58"/>
  <c r="J106" i="58" s="1"/>
  <c r="I106" i="58"/>
  <c r="H106" i="58"/>
  <c r="G106" i="58"/>
  <c r="J105" i="58"/>
  <c r="J104" i="58"/>
  <c r="I104" i="58"/>
  <c r="H104" i="58"/>
  <c r="G104" i="58"/>
  <c r="J103" i="58"/>
  <c r="J102" i="58"/>
  <c r="I101" i="58"/>
  <c r="H101" i="58"/>
  <c r="G101" i="58"/>
  <c r="J100" i="58"/>
  <c r="I99" i="58"/>
  <c r="H99" i="58"/>
  <c r="G99" i="58"/>
  <c r="J98" i="58"/>
  <c r="J97" i="58" s="1"/>
  <c r="I97" i="58"/>
  <c r="H97" i="58"/>
  <c r="G97" i="58"/>
  <c r="J96" i="58"/>
  <c r="J95" i="58" s="1"/>
  <c r="I95" i="58"/>
  <c r="H95" i="58"/>
  <c r="G95" i="58"/>
  <c r="J94" i="58"/>
  <c r="J93" i="58" s="1"/>
  <c r="I93" i="58"/>
  <c r="H93" i="58"/>
  <c r="G93" i="58"/>
  <c r="J92" i="58"/>
  <c r="J91" i="58" s="1"/>
  <c r="I91" i="58"/>
  <c r="H91" i="58"/>
  <c r="G91" i="58"/>
  <c r="J88" i="58"/>
  <c r="J87" i="58" s="1"/>
  <c r="I87" i="58"/>
  <c r="H87" i="58"/>
  <c r="G87" i="58"/>
  <c r="J86" i="58"/>
  <c r="H85" i="58"/>
  <c r="H80" i="58" s="1"/>
  <c r="G85" i="58"/>
  <c r="J84" i="58"/>
  <c r="J83" i="58" s="1"/>
  <c r="H83" i="58"/>
  <c r="G83" i="58"/>
  <c r="J82" i="58"/>
  <c r="J81" i="58" s="1"/>
  <c r="H81" i="58"/>
  <c r="G81" i="58"/>
  <c r="J79" i="58"/>
  <c r="J78" i="58"/>
  <c r="J77" i="58"/>
  <c r="J76" i="58"/>
  <c r="H75" i="58"/>
  <c r="G75" i="58"/>
  <c r="J74" i="58"/>
  <c r="J73" i="58" s="1"/>
  <c r="H73" i="58"/>
  <c r="H72" i="58" s="1"/>
  <c r="G73" i="58"/>
  <c r="J71" i="58"/>
  <c r="J70" i="58"/>
  <c r="H69" i="58"/>
  <c r="G69" i="58"/>
  <c r="J68" i="58"/>
  <c r="J67" i="58"/>
  <c r="H66" i="58"/>
  <c r="G66" i="58"/>
  <c r="G65" i="58" s="1"/>
  <c r="J64" i="58"/>
  <c r="J63" i="58" s="1"/>
  <c r="H63" i="58"/>
  <c r="G63" i="58"/>
  <c r="J62" i="58"/>
  <c r="J61" i="58"/>
  <c r="J60" i="58"/>
  <c r="J59" i="58"/>
  <c r="J58" i="58"/>
  <c r="J57" i="58"/>
  <c r="J56" i="58"/>
  <c r="J55" i="58"/>
  <c r="J54" i="58"/>
  <c r="J53" i="58"/>
  <c r="H52" i="58"/>
  <c r="G52" i="58"/>
  <c r="J51" i="58"/>
  <c r="J50" i="58" s="1"/>
  <c r="H50" i="58"/>
  <c r="G50" i="58"/>
  <c r="H49" i="58"/>
  <c r="J48" i="58"/>
  <c r="J47" i="58"/>
  <c r="H47" i="58"/>
  <c r="G47" i="58"/>
  <c r="J46" i="58"/>
  <c r="J45" i="58"/>
  <c r="J44" i="58"/>
  <c r="J43" i="58"/>
  <c r="H42" i="58"/>
  <c r="G42" i="58"/>
  <c r="J41" i="58"/>
  <c r="J40" i="58" s="1"/>
  <c r="H40" i="58"/>
  <c r="G40" i="58"/>
  <c r="J39" i="58"/>
  <c r="J38" i="58" s="1"/>
  <c r="H38" i="58"/>
  <c r="G38" i="58"/>
  <c r="J35" i="58"/>
  <c r="J34" i="58"/>
  <c r="J33" i="58"/>
  <c r="J32" i="58"/>
  <c r="J31" i="58"/>
  <c r="J30" i="58"/>
  <c r="J29" i="58"/>
  <c r="H28" i="58"/>
  <c r="G28" i="58"/>
  <c r="J27" i="58"/>
  <c r="J26" i="58"/>
  <c r="J25" i="58"/>
  <c r="J24" i="58"/>
  <c r="J23" i="58"/>
  <c r="J22" i="58"/>
  <c r="I21" i="58"/>
  <c r="H21" i="58"/>
  <c r="G21" i="58"/>
  <c r="G13" i="58"/>
  <c r="G12" i="58"/>
  <c r="G9" i="58"/>
  <c r="F6" i="58"/>
  <c r="A5" i="58"/>
  <c r="A1" i="58"/>
  <c r="I265" i="58" l="1"/>
  <c r="J277" i="58"/>
  <c r="J316" i="58"/>
  <c r="H441" i="58"/>
  <c r="I65" i="58"/>
  <c r="G260" i="58"/>
  <c r="I423" i="58"/>
  <c r="G423" i="58"/>
  <c r="I260" i="58"/>
  <c r="H379" i="58"/>
  <c r="G441" i="58"/>
  <c r="H486" i="58"/>
  <c r="I49" i="58"/>
  <c r="G113" i="58"/>
  <c r="G363" i="58"/>
  <c r="G404" i="58"/>
  <c r="I432" i="58"/>
  <c r="I90" i="58"/>
  <c r="G247" i="58"/>
  <c r="G167" i="58"/>
  <c r="I113" i="58"/>
  <c r="G510" i="58"/>
  <c r="G326" i="58"/>
  <c r="G72" i="58"/>
  <c r="G108" i="58"/>
  <c r="J329" i="58"/>
  <c r="H432" i="58"/>
  <c r="J305" i="58"/>
  <c r="J313" i="58"/>
  <c r="J304" i="58" s="1"/>
  <c r="I80" i="58"/>
  <c r="G80" i="58"/>
  <c r="J69" i="58"/>
  <c r="G20" i="58"/>
  <c r="I20" i="58"/>
  <c r="H20" i="58"/>
  <c r="G49" i="58"/>
  <c r="H65" i="58"/>
  <c r="I108" i="58"/>
  <c r="G118" i="58"/>
  <c r="H118" i="58"/>
  <c r="G127" i="58"/>
  <c r="G148" i="58"/>
  <c r="H167" i="58"/>
  <c r="I187" i="58"/>
  <c r="H187" i="58"/>
  <c r="H226" i="58"/>
  <c r="I247" i="58"/>
  <c r="G265" i="58"/>
  <c r="J287" i="58"/>
  <c r="H276" i="58"/>
  <c r="J294" i="58"/>
  <c r="G304" i="58"/>
  <c r="I320" i="58"/>
  <c r="I326" i="58"/>
  <c r="I347" i="58"/>
  <c r="J352" i="58"/>
  <c r="I379" i="58"/>
  <c r="I395" i="58"/>
  <c r="G379" i="58"/>
  <c r="I404" i="58"/>
  <c r="H423" i="58"/>
  <c r="G432" i="58"/>
  <c r="I448" i="58"/>
  <c r="G466" i="58"/>
  <c r="H510" i="58"/>
  <c r="I497" i="58"/>
  <c r="I486" i="58"/>
  <c r="J108" i="58"/>
  <c r="J113" i="58"/>
  <c r="J121" i="58"/>
  <c r="J149" i="58"/>
  <c r="J254" i="58"/>
  <c r="J302" i="58"/>
  <c r="J334" i="58"/>
  <c r="J348" i="58"/>
  <c r="J359" i="58"/>
  <c r="J405" i="58"/>
  <c r="J441" i="58"/>
  <c r="J508" i="58"/>
  <c r="J52" i="58"/>
  <c r="J99" i="58"/>
  <c r="J118" i="58"/>
  <c r="J155" i="58"/>
  <c r="J168" i="58"/>
  <c r="J196" i="58"/>
  <c r="J200" i="58"/>
  <c r="J205" i="58"/>
  <c r="J187" i="58" s="1"/>
  <c r="J216" i="58"/>
  <c r="J238" i="58"/>
  <c r="J256" i="58"/>
  <c r="J260" i="58"/>
  <c r="G276" i="58"/>
  <c r="J323" i="58"/>
  <c r="J340" i="58"/>
  <c r="J342" i="58"/>
  <c r="J419" i="58"/>
  <c r="J476" i="58"/>
  <c r="J478" i="58"/>
  <c r="J511" i="58"/>
  <c r="J513" i="58"/>
  <c r="J21" i="58"/>
  <c r="J42" i="58"/>
  <c r="J66" i="58"/>
  <c r="J75" i="58"/>
  <c r="G90" i="58"/>
  <c r="J101" i="58"/>
  <c r="H148" i="58"/>
  <c r="I167" i="58"/>
  <c r="J212" i="58"/>
  <c r="J232" i="58"/>
  <c r="H265" i="58"/>
  <c r="J345" i="58"/>
  <c r="H347" i="58"/>
  <c r="J375" i="58"/>
  <c r="J379" i="58"/>
  <c r="J396" i="58"/>
  <c r="J432" i="58"/>
  <c r="J449" i="58"/>
  <c r="I466" i="58"/>
  <c r="J495" i="58"/>
  <c r="J28" i="58"/>
  <c r="J85" i="58"/>
  <c r="H90" i="58"/>
  <c r="I127" i="58"/>
  <c r="J132" i="58"/>
  <c r="I148" i="58"/>
  <c r="J176" i="58"/>
  <c r="H238" i="58"/>
  <c r="J272" i="58"/>
  <c r="I276" i="58"/>
  <c r="J332" i="58"/>
  <c r="J364" i="58"/>
  <c r="J391" i="58"/>
  <c r="J388" i="58" s="1"/>
  <c r="J423" i="58"/>
  <c r="J444" i="58"/>
  <c r="G497" i="58"/>
  <c r="G226" i="58"/>
  <c r="G395" i="58"/>
  <c r="G346" i="58" s="1"/>
  <c r="G412" i="58"/>
  <c r="J413" i="58"/>
  <c r="G448" i="58"/>
  <c r="J461" i="58"/>
  <c r="H466" i="58"/>
  <c r="H411" i="58" s="1"/>
  <c r="J483" i="58"/>
  <c r="G486" i="58"/>
  <c r="I118" i="58"/>
  <c r="H127" i="58"/>
  <c r="G187" i="58"/>
  <c r="H342" i="58"/>
  <c r="H326" i="58" s="1"/>
  <c r="I363" i="58"/>
  <c r="I388" i="58"/>
  <c r="I441" i="58"/>
  <c r="J474" i="58"/>
  <c r="J466" i="58" s="1"/>
  <c r="H497" i="58"/>
  <c r="H363" i="58"/>
  <c r="I346" i="58" l="1"/>
  <c r="G485" i="58"/>
  <c r="J276" i="58"/>
  <c r="H485" i="58"/>
  <c r="G19" i="58"/>
  <c r="H19" i="58"/>
  <c r="I19" i="58"/>
  <c r="H89" i="58"/>
  <c r="I89" i="58"/>
  <c r="H225" i="58"/>
  <c r="I225" i="58"/>
  <c r="G225" i="58"/>
  <c r="H346" i="58"/>
  <c r="G411" i="58"/>
  <c r="I411" i="58"/>
  <c r="I485" i="58"/>
  <c r="J363" i="58"/>
  <c r="J374" i="58"/>
  <c r="J510" i="58"/>
  <c r="J72" i="58"/>
  <c r="J448" i="58"/>
  <c r="J395" i="58"/>
  <c r="J344" i="58"/>
  <c r="J320" i="58"/>
  <c r="J80" i="58"/>
  <c r="J49" i="58"/>
  <c r="J497" i="58"/>
  <c r="J65" i="58"/>
  <c r="J265" i="58"/>
  <c r="J167" i="58"/>
  <c r="J247" i="58"/>
  <c r="J90" i="58"/>
  <c r="J486" i="58"/>
  <c r="J127" i="58"/>
  <c r="J226" i="58"/>
  <c r="J404" i="58"/>
  <c r="J347" i="58"/>
  <c r="J148" i="58"/>
  <c r="J412" i="58"/>
  <c r="G89" i="58"/>
  <c r="J20" i="58"/>
  <c r="J89" i="58" l="1"/>
  <c r="I18" i="58"/>
  <c r="H18" i="58"/>
  <c r="J346" i="58"/>
  <c r="J326" i="58"/>
  <c r="J19" i="58"/>
  <c r="J485" i="58"/>
  <c r="J411" i="58"/>
  <c r="J225" i="58" l="1"/>
  <c r="J18" i="58" s="1"/>
  <c r="K494" i="58" l="1"/>
  <c r="K473" i="58"/>
  <c r="K460" i="58"/>
  <c r="K447" i="58"/>
  <c r="K443" i="58"/>
  <c r="K435" i="58"/>
  <c r="K428" i="58"/>
  <c r="K394" i="58"/>
  <c r="K390" i="58"/>
  <c r="K382" i="58"/>
  <c r="K339" i="58"/>
  <c r="K319" i="58"/>
  <c r="K317" i="58"/>
  <c r="K234" i="58"/>
  <c r="K211" i="58"/>
  <c r="K209" i="58"/>
  <c r="K207" i="58"/>
  <c r="K198" i="58"/>
  <c r="K174" i="58"/>
  <c r="K172" i="58"/>
  <c r="K170" i="58"/>
  <c r="K154" i="58"/>
  <c r="K120" i="58"/>
  <c r="K505" i="58"/>
  <c r="K465" i="58"/>
  <c r="K454" i="58"/>
  <c r="K422" i="58"/>
  <c r="K418" i="58"/>
  <c r="K408" i="58"/>
  <c r="K401" i="58"/>
  <c r="K368" i="58"/>
  <c r="K366" i="58"/>
  <c r="K357" i="58"/>
  <c r="K354" i="58"/>
  <c r="K352" i="58"/>
  <c r="K331" i="58"/>
  <c r="K329" i="58"/>
  <c r="K322" i="58"/>
  <c r="K270" i="58"/>
  <c r="K253" i="58"/>
  <c r="K245" i="58"/>
  <c r="K188" i="58"/>
  <c r="K165" i="58"/>
  <c r="K138" i="58"/>
  <c r="K131" i="58"/>
  <c r="K106" i="58"/>
  <c r="K98" i="58"/>
  <c r="K492" i="58"/>
  <c r="K489" i="58"/>
  <c r="K498" i="58"/>
  <c r="K446" i="58"/>
  <c r="K440" i="58"/>
  <c r="K429" i="58"/>
  <c r="K410" i="58"/>
  <c r="K393" i="58"/>
  <c r="K387" i="58"/>
  <c r="K353" i="58"/>
  <c r="K311" i="58"/>
  <c r="K291" i="58"/>
  <c r="K271" i="58"/>
  <c r="K259" i="58"/>
  <c r="K252" i="58"/>
  <c r="K246" i="58"/>
  <c r="K218" i="58"/>
  <c r="K117" i="58"/>
  <c r="K107" i="58"/>
  <c r="K79" i="58"/>
  <c r="K64" i="58"/>
  <c r="K48" i="58"/>
  <c r="K34" i="58"/>
  <c r="K504" i="58"/>
  <c r="K367" i="58"/>
  <c r="K355" i="58"/>
  <c r="K337" i="58"/>
  <c r="K330" i="58"/>
  <c r="K305" i="58"/>
  <c r="K293" i="58"/>
  <c r="K278" i="58"/>
  <c r="K275" i="58"/>
  <c r="K227" i="58"/>
  <c r="K220" i="58"/>
  <c r="K152" i="58"/>
  <c r="K130" i="58"/>
  <c r="K41" i="58"/>
  <c r="K36" i="58"/>
  <c r="K468" i="58"/>
  <c r="K421" i="58"/>
  <c r="K369" i="58"/>
  <c r="K307" i="58"/>
  <c r="K287" i="58"/>
  <c r="K280" i="58"/>
  <c r="K229" i="58"/>
  <c r="K189" i="58"/>
  <c r="K185" i="58"/>
  <c r="K162" i="58"/>
  <c r="K157" i="58"/>
  <c r="K139" i="58"/>
  <c r="K51" i="58"/>
  <c r="K30" i="58"/>
  <c r="K18" i="58"/>
  <c r="K481" i="58"/>
  <c r="K471" i="58"/>
  <c r="K463" i="58"/>
  <c r="K453" i="58"/>
  <c r="K436" i="58"/>
  <c r="K425" i="58"/>
  <c r="K417" i="58"/>
  <c r="K407" i="58"/>
  <c r="K400" i="58"/>
  <c r="K383" i="58"/>
  <c r="K327" i="58"/>
  <c r="K321" i="58"/>
  <c r="K318" i="58"/>
  <c r="K309" i="58"/>
  <c r="K298" i="58"/>
  <c r="K289" i="58"/>
  <c r="K285" i="58"/>
  <c r="K282" i="58"/>
  <c r="K267" i="58"/>
  <c r="K264" i="58"/>
  <c r="K242" i="58"/>
  <c r="K210" i="58"/>
  <c r="K193" i="58"/>
  <c r="K183" i="58"/>
  <c r="K173" i="58"/>
  <c r="K166" i="58"/>
  <c r="K143" i="58"/>
  <c r="K123" i="58"/>
  <c r="K103" i="58"/>
  <c r="K97" i="58"/>
  <c r="K88" i="58"/>
  <c r="K82" i="58"/>
  <c r="K77" i="58"/>
  <c r="K73" i="58"/>
  <c r="K67" i="58"/>
  <c r="K56" i="58"/>
  <c r="K39" i="58"/>
  <c r="K32" i="58"/>
  <c r="K26" i="58"/>
  <c r="K181" i="58"/>
  <c r="K62" i="58"/>
  <c r="K268" i="58"/>
  <c r="K134" i="58"/>
  <c r="K68" i="58"/>
  <c r="K146" i="58"/>
  <c r="K217" i="58"/>
  <c r="K514" i="58"/>
  <c r="K376" i="58"/>
  <c r="K133" i="58"/>
  <c r="K161" i="58"/>
  <c r="K221" i="58"/>
  <c r="K301" i="58"/>
  <c r="K392" i="58"/>
  <c r="K228" i="58"/>
  <c r="K163" i="58"/>
  <c r="K44" i="58"/>
  <c r="K43" i="58"/>
  <c r="K122" i="58"/>
  <c r="K349" i="58"/>
  <c r="K406" i="58"/>
  <c r="K509" i="58"/>
  <c r="K57" i="58"/>
  <c r="K93" i="58"/>
  <c r="K156" i="58"/>
  <c r="K286" i="58"/>
  <c r="K341" i="58"/>
  <c r="K389" i="58"/>
  <c r="K477" i="58"/>
  <c r="K240" i="58"/>
  <c r="K37" i="58"/>
  <c r="K96" i="58"/>
  <c r="K482" i="58"/>
  <c r="K284" i="58"/>
  <c r="K336" i="58"/>
  <c r="K398" i="58"/>
  <c r="K431" i="58"/>
  <c r="K480" i="58"/>
  <c r="K231" i="58"/>
  <c r="K386" i="58"/>
  <c r="K452" i="58"/>
  <c r="K503" i="58"/>
  <c r="K60" i="58"/>
  <c r="K171" i="58"/>
  <c r="K136" i="58"/>
  <c r="K54" i="58"/>
  <c r="K208" i="58"/>
  <c r="K283" i="58"/>
  <c r="K23" i="58"/>
  <c r="K59" i="58"/>
  <c r="K203" i="58"/>
  <c r="K248" i="58"/>
  <c r="K273" i="58"/>
  <c r="K365" i="58"/>
  <c r="K464" i="58"/>
  <c r="K33" i="58"/>
  <c r="K63" i="58"/>
  <c r="K74" i="58"/>
  <c r="K100" i="58"/>
  <c r="K115" i="58"/>
  <c r="K129" i="58"/>
  <c r="K190" i="58"/>
  <c r="K230" i="58"/>
  <c r="K250" i="58"/>
  <c r="K290" i="58"/>
  <c r="K314" i="58"/>
  <c r="K362" i="58"/>
  <c r="K442" i="58"/>
  <c r="K512" i="58"/>
  <c r="K27" i="58"/>
  <c r="K55" i="58"/>
  <c r="K76" i="58"/>
  <c r="K94" i="58"/>
  <c r="K112" i="58"/>
  <c r="K142" i="58"/>
  <c r="K169" i="58"/>
  <c r="K192" i="58"/>
  <c r="K213" i="58"/>
  <c r="K241" i="58"/>
  <c r="K266" i="58"/>
  <c r="K356" i="58"/>
  <c r="K457" i="58"/>
  <c r="K496" i="58"/>
  <c r="K25" i="58"/>
  <c r="K38" i="58"/>
  <c r="K61" i="58"/>
  <c r="K86" i="58"/>
  <c r="K202" i="58"/>
  <c r="K237" i="58"/>
  <c r="K372" i="58"/>
  <c r="K424" i="58"/>
  <c r="K488" i="58"/>
  <c r="K151" i="58"/>
  <c r="K244" i="58"/>
  <c r="K297" i="58"/>
  <c r="K351" i="58"/>
  <c r="K402" i="58"/>
  <c r="K414" i="58"/>
  <c r="K502" i="58"/>
  <c r="K124" i="58"/>
  <c r="K158" i="58"/>
  <c r="K195" i="58"/>
  <c r="K288" i="58"/>
  <c r="K358" i="58"/>
  <c r="K434" i="58"/>
  <c r="K456" i="58"/>
  <c r="K491" i="58"/>
  <c r="K507" i="58"/>
  <c r="K175" i="58"/>
  <c r="K199" i="58"/>
  <c r="K58" i="58"/>
  <c r="K316" i="58"/>
  <c r="K83" i="58"/>
  <c r="K35" i="58"/>
  <c r="K114" i="58"/>
  <c r="K128" i="58"/>
  <c r="K150" i="58"/>
  <c r="K215" i="58"/>
  <c r="K274" i="58"/>
  <c r="K303" i="58"/>
  <c r="K335" i="58"/>
  <c r="K384" i="58"/>
  <c r="K426" i="58"/>
  <c r="K472" i="58"/>
  <c r="K47" i="58"/>
  <c r="K78" i="58"/>
  <c r="K116" i="58"/>
  <c r="K140" i="58"/>
  <c r="K239" i="58"/>
  <c r="K296" i="58"/>
  <c r="K324" i="58"/>
  <c r="K343" i="58"/>
  <c r="K370" i="58"/>
  <c r="K420" i="58"/>
  <c r="K469" i="58"/>
  <c r="K479" i="58"/>
  <c r="K31" i="58"/>
  <c r="K81" i="58"/>
  <c r="K95" i="58"/>
  <c r="K119" i="58"/>
  <c r="K147" i="58"/>
  <c r="K197" i="58"/>
  <c r="K251" i="58"/>
  <c r="K308" i="58"/>
  <c r="K371" i="58"/>
  <c r="K380" i="58"/>
  <c r="K433" i="58"/>
  <c r="K45" i="58"/>
  <c r="K71" i="58"/>
  <c r="K87" i="58"/>
  <c r="K160" i="58"/>
  <c r="K214" i="58"/>
  <c r="K279" i="58"/>
  <c r="K333" i="58"/>
  <c r="K377" i="58"/>
  <c r="K458" i="58"/>
  <c r="K487" i="58"/>
  <c r="K500" i="58"/>
  <c r="K164" i="58"/>
  <c r="K258" i="58"/>
  <c r="K315" i="58"/>
  <c r="K378" i="58"/>
  <c r="K409" i="58"/>
  <c r="K415" i="58"/>
  <c r="K451" i="58"/>
  <c r="K484" i="58"/>
  <c r="K506" i="58"/>
  <c r="K180" i="58"/>
  <c r="K204" i="58"/>
  <c r="K295" i="58"/>
  <c r="K399" i="58"/>
  <c r="K439" i="58"/>
  <c r="K475" i="58"/>
  <c r="K104" i="58"/>
  <c r="K235" i="58"/>
  <c r="K338" i="58"/>
  <c r="K40" i="58"/>
  <c r="K91" i="58"/>
  <c r="K177" i="58"/>
  <c r="K219" i="58"/>
  <c r="K255" i="58"/>
  <c r="K277" i="58"/>
  <c r="K312" i="58"/>
  <c r="K360" i="58"/>
  <c r="K437" i="58"/>
  <c r="K110" i="58"/>
  <c r="K178" i="58"/>
  <c r="K257" i="58"/>
  <c r="K299" i="58"/>
  <c r="K385" i="58"/>
  <c r="K493" i="58"/>
  <c r="K70" i="58"/>
  <c r="K84" i="58"/>
  <c r="K126" i="58"/>
  <c r="K179" i="58"/>
  <c r="K201" i="58"/>
  <c r="K236" i="58"/>
  <c r="K262" i="58"/>
  <c r="K281" i="58"/>
  <c r="K29" i="58"/>
  <c r="K50" i="58"/>
  <c r="K430" i="58"/>
  <c r="K459" i="58"/>
  <c r="K105" i="58"/>
  <c r="K182" i="58"/>
  <c r="K269" i="58"/>
  <c r="K328" i="58"/>
  <c r="K427" i="58"/>
  <c r="K455" i="58"/>
  <c r="K470" i="58"/>
  <c r="K92" i="58"/>
  <c r="K135" i="58"/>
  <c r="K186" i="58"/>
  <c r="K306" i="58"/>
  <c r="K381" i="58"/>
  <c r="K403" i="58"/>
  <c r="K373" i="58"/>
  <c r="K46" i="58"/>
  <c r="K24" i="58"/>
  <c r="K153" i="58"/>
  <c r="K243" i="58"/>
  <c r="K294" i="58"/>
  <c r="K109" i="58"/>
  <c r="K144" i="58"/>
  <c r="K194" i="58"/>
  <c r="K292" i="58"/>
  <c r="K313" i="58"/>
  <c r="K361" i="58"/>
  <c r="K69" i="58"/>
  <c r="K111" i="58"/>
  <c r="K125" i="58"/>
  <c r="K184" i="58"/>
  <c r="K223" i="58"/>
  <c r="K249" i="58"/>
  <c r="K261" i="58"/>
  <c r="K310" i="58"/>
  <c r="K350" i="58"/>
  <c r="K438" i="58"/>
  <c r="K102" i="58"/>
  <c r="K141" i="58"/>
  <c r="K159" i="58"/>
  <c r="K191" i="58"/>
  <c r="K206" i="58"/>
  <c r="K224" i="58"/>
  <c r="K263" i="58"/>
  <c r="K300" i="58"/>
  <c r="K397" i="58"/>
  <c r="K450" i="58"/>
  <c r="K22" i="58"/>
  <c r="K53" i="58"/>
  <c r="K233" i="58"/>
  <c r="K445" i="58"/>
  <c r="K467" i="58"/>
  <c r="K137" i="58"/>
  <c r="K462" i="58"/>
  <c r="K501" i="58"/>
  <c r="K145" i="58"/>
  <c r="K416" i="58"/>
  <c r="K490" i="58"/>
  <c r="K499" i="58"/>
  <c r="K113" i="58"/>
  <c r="K205" i="58"/>
  <c r="K474" i="58"/>
  <c r="K388" i="58"/>
  <c r="K276" i="58"/>
  <c r="K375" i="58"/>
  <c r="K441" i="58"/>
  <c r="K396" i="58"/>
  <c r="K222" i="58"/>
  <c r="K419" i="58"/>
  <c r="K238" i="58"/>
  <c r="K52" i="58"/>
  <c r="K232" i="58"/>
  <c r="K513" i="58"/>
  <c r="K359" i="58"/>
  <c r="K461" i="58"/>
  <c r="K432" i="58"/>
  <c r="K478" i="58"/>
  <c r="K155" i="58"/>
  <c r="K348" i="58"/>
  <c r="K21" i="58"/>
  <c r="K132" i="58"/>
  <c r="K75" i="58"/>
  <c r="K254" i="58"/>
  <c r="K101" i="58"/>
  <c r="K342" i="58"/>
  <c r="K196" i="58"/>
  <c r="K423" i="58"/>
  <c r="K212" i="58"/>
  <c r="K168" i="58"/>
  <c r="K379" i="58"/>
  <c r="K340" i="58"/>
  <c r="K334" i="58"/>
  <c r="K121" i="58"/>
  <c r="K391" i="58"/>
  <c r="K364" i="58"/>
  <c r="K85" i="58"/>
  <c r="K511" i="58"/>
  <c r="K332" i="58"/>
  <c r="K449" i="58"/>
  <c r="K345" i="58"/>
  <c r="K42" i="58"/>
  <c r="K323" i="58"/>
  <c r="K118" i="58"/>
  <c r="K508" i="58"/>
  <c r="K28" i="58"/>
  <c r="K66" i="58"/>
  <c r="K256" i="58"/>
  <c r="K444" i="58"/>
  <c r="K304" i="58"/>
  <c r="K260" i="58"/>
  <c r="K405" i="58"/>
  <c r="K302" i="58"/>
  <c r="K108" i="58"/>
  <c r="K176" i="58"/>
  <c r="K200" i="58"/>
  <c r="K466" i="58"/>
  <c r="K272" i="58"/>
  <c r="K476" i="58"/>
  <c r="K495" i="58"/>
  <c r="K216" i="58"/>
  <c r="K99" i="58"/>
  <c r="K483" i="58"/>
  <c r="K149" i="58"/>
  <c r="K413" i="58"/>
  <c r="K226" i="58"/>
  <c r="K80" i="58"/>
  <c r="K448" i="58"/>
  <c r="K247" i="58"/>
  <c r="K72" i="58"/>
  <c r="K187" i="58"/>
  <c r="K320" i="58"/>
  <c r="K510" i="58"/>
  <c r="K90" i="58"/>
  <c r="K404" i="58"/>
  <c r="K265" i="58"/>
  <c r="K412" i="58"/>
  <c r="K497" i="58"/>
  <c r="K347" i="58"/>
  <c r="K127" i="58"/>
  <c r="K344" i="58"/>
  <c r="K374" i="58"/>
  <c r="K167" i="58"/>
  <c r="K49" i="58"/>
  <c r="K65" i="58"/>
  <c r="K363" i="58"/>
  <c r="K20" i="58"/>
  <c r="K486" i="58"/>
  <c r="K395" i="58"/>
  <c r="K148" i="58"/>
  <c r="K346" i="58"/>
  <c r="K225" i="58"/>
  <c r="K326" i="58"/>
  <c r="K89" i="58"/>
  <c r="K485" i="58"/>
  <c r="K19" i="58"/>
  <c r="K411" i="58"/>
  <c r="G10" i="58" l="1"/>
  <c r="G14" i="58" s="1"/>
</calcChain>
</file>

<file path=xl/comments1.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<sst xmlns="http://schemas.openxmlformats.org/spreadsheetml/2006/main" count="4393" uniqueCount="1578">
  <si>
    <t>Insumos</t>
  </si>
  <si>
    <t>Unidad de Medida</t>
  </si>
  <si>
    <t>Precio Unitario</t>
  </si>
  <si>
    <t>Cuenta</t>
  </si>
  <si>
    <t>Egresos</t>
  </si>
  <si>
    <t>Otros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</si>
  <si>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</si>
  <si>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</si>
  <si>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</si>
  <si>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</si>
  <si>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</si>
  <si>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</si>
  <si>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</si>
  <si>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</si>
  <si>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</si>
  <si>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</si>
  <si>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</si>
  <si>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</si>
  <si>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</si>
  <si>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</si>
  <si>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</si>
  <si>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Venta de Servicios</t>
  </si>
  <si>
    <t>Suplencias</t>
  </si>
  <si>
    <t>Especialismos</t>
  </si>
  <si>
    <t>Sobrejornales</t>
  </si>
  <si>
    <t>Dietas y Gastos de Representación</t>
  </si>
  <si>
    <t>Gratificaciones y Bonificaciones</t>
  </si>
  <si>
    <t>Bonificaciones</t>
  </si>
  <si>
    <t>Almacenaje</t>
  </si>
  <si>
    <t xml:space="preserve">        Venta de Servicios y Otros Ingresos</t>
  </si>
  <si>
    <t xml:space="preserve">        Otros Aportes</t>
  </si>
  <si>
    <t>Estimación de Ingresos</t>
  </si>
  <si>
    <t>Estimación de Gastos</t>
  </si>
  <si>
    <t>Objeto</t>
  </si>
  <si>
    <t>Sub-Cuenta</t>
  </si>
  <si>
    <t>Anticipos Financieros / Transferencias</t>
  </si>
  <si>
    <t xml:space="preserve">Transferencias Corrientes </t>
  </si>
  <si>
    <t>Descripción Gasto por Cuenta</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</si>
  <si>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</si>
  <si>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</si>
  <si>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</si>
  <si>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</si>
  <si>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</si>
  <si>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</si>
  <si>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</si>
  <si>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</si>
  <si>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</si>
  <si>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</si>
  <si>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</si>
  <si>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</si>
  <si>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</si>
  <si>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</si>
  <si>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</si>
  <si>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</si>
  <si>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</si>
  <si>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</si>
  <si>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</si>
  <si>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</si>
  <si>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</si>
  <si>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</si>
  <si>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</si>
  <si>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</si>
  <si>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</si>
  <si>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</si>
  <si>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</si>
  <si>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</si>
  <si>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</si>
  <si>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</si>
  <si>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</si>
  <si>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</si>
  <si>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</si>
  <si>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</si>
  <si>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</si>
  <si>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</si>
  <si>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</si>
  <si>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</si>
  <si>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</si>
  <si>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</si>
  <si>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</si>
  <si>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</si>
  <si>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</si>
  <si>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</si>
  <si>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</si>
  <si>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</si>
  <si>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</si>
  <si>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</si>
  <si>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</si>
  <si>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</si>
  <si>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</si>
  <si>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</si>
  <si>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</si>
  <si>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</si>
  <si>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</si>
  <si>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</si>
  <si>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</si>
  <si>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</si>
  <si>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</si>
  <si>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</si>
  <si>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</si>
  <si>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</si>
  <si>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</si>
  <si>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</si>
  <si>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</si>
  <si>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</si>
  <si>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</si>
  <si>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</si>
  <si>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</si>
  <si>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</si>
  <si>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</si>
  <si>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</si>
  <si>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</si>
  <si>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</si>
  <si>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</si>
  <si>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</si>
  <si>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</si>
  <si>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</si>
  <si>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</si>
  <si>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</si>
  <si>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</si>
  <si>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</si>
  <si>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</si>
  <si>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</si>
  <si>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</si>
  <si>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</si>
  <si>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</si>
  <si>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</si>
  <si>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</si>
  <si>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</si>
  <si>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</si>
  <si>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</si>
  <si>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</si>
  <si>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</si>
  <si>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</si>
  <si>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</si>
  <si>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</si>
  <si>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</si>
  <si>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</si>
  <si>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</si>
  <si>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</si>
  <si>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</si>
  <si>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</si>
  <si>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</si>
  <si>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</si>
  <si>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</si>
  <si>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</si>
  <si>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</si>
  <si>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</si>
  <si>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</si>
  <si>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</si>
  <si>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</si>
  <si>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</si>
  <si>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</si>
  <si>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</si>
  <si>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</si>
  <si>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</si>
  <si>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</si>
  <si>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</si>
  <si>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</si>
  <si>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</si>
  <si>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</si>
  <si>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</si>
  <si>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</si>
  <si>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</si>
  <si>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</si>
  <si>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</si>
  <si>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</si>
  <si>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</si>
  <si>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</si>
  <si>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</si>
  <si>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</si>
  <si>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</si>
  <si>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</si>
  <si>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</si>
  <si>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</si>
  <si>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</si>
  <si>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</si>
  <si>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</si>
  <si>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</si>
  <si>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</si>
  <si>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</si>
  <si>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</si>
  <si>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</si>
  <si>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</si>
  <si>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</si>
  <si>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</si>
  <si>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</si>
  <si>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</si>
  <si>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</si>
  <si>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</si>
  <si>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</si>
  <si>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</si>
  <si>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</si>
  <si>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</si>
  <si>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</si>
  <si>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</si>
  <si>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</si>
  <si>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</si>
  <si>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</si>
  <si>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</si>
  <si>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</si>
  <si>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</si>
  <si>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</si>
  <si>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</si>
  <si>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</si>
  <si>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</si>
  <si>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</si>
  <si>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</si>
  <si>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</si>
  <si>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</si>
  <si>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</si>
  <si>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</si>
  <si>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</si>
  <si>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</si>
  <si>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</si>
  <si>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</si>
  <si>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</si>
  <si>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</si>
  <si>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</si>
  <si>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</si>
  <si>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</si>
  <si>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</si>
  <si>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</si>
  <si>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</si>
  <si>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</si>
  <si>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</si>
  <si>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</si>
  <si>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</si>
  <si>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</si>
  <si>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</si>
  <si>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</si>
  <si>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</si>
  <si>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</si>
  <si>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</si>
  <si>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</si>
  <si>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</si>
  <si>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</si>
  <si>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</si>
  <si>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</si>
  <si>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</si>
  <si>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</si>
  <si>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</si>
  <si>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</si>
  <si>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</si>
  <si>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</si>
  <si>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</si>
  <si>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</si>
  <si>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</si>
  <si>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</si>
  <si>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</si>
  <si>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</si>
  <si>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</si>
  <si>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</si>
  <si>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</si>
  <si>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</si>
  <si>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</si>
  <si>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</si>
  <si>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</si>
  <si>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</si>
  <si>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</si>
  <si>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</si>
  <si>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</si>
  <si>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</si>
  <si>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</si>
  <si>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</si>
  <si>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</si>
  <si>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</si>
  <si>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</si>
  <si>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</si>
  <si>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</si>
  <si>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</si>
  <si>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</si>
  <si>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</si>
  <si>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</si>
  <si>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</si>
  <si>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</si>
  <si>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</si>
  <si>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</si>
  <si>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</si>
  <si>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</si>
  <si>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</si>
  <si>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</si>
  <si>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</si>
  <si>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</si>
  <si>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</si>
  <si>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</si>
  <si>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</si>
  <si>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</si>
  <si>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</si>
  <si>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</si>
  <si>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</si>
  <si>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</si>
  <si>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</si>
  <si>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</si>
  <si>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</si>
  <si>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</si>
  <si>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</si>
  <si>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</si>
  <si>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</si>
  <si>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</si>
  <si>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</si>
  <si>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</si>
  <si>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</si>
  <si>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</si>
  <si>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</si>
  <si>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</si>
  <si>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</si>
  <si>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</si>
  <si>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</si>
  <si>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</si>
  <si>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</si>
  <si>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</si>
  <si>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</si>
  <si>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</si>
  <si>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</si>
  <si>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</si>
  <si>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</si>
  <si>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</si>
  <si>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</si>
  <si>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</si>
  <si>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</si>
  <si>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</si>
  <si>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</si>
  <si>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</si>
  <si>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</si>
  <si>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</si>
  <si>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</si>
  <si>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</si>
  <si>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</si>
  <si>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</si>
  <si>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</si>
  <si>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</si>
  <si>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</si>
  <si>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</si>
  <si>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</si>
  <si>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</si>
  <si>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</si>
  <si>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</si>
  <si>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</si>
  <si>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</si>
  <si>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</si>
  <si>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</si>
  <si>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</si>
  <si>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</si>
  <si>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</si>
  <si>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</si>
  <si>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</si>
  <si>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</si>
  <si>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</si>
  <si>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</si>
  <si>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</si>
  <si>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</si>
  <si>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</si>
  <si>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</si>
  <si>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</si>
  <si>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</si>
  <si>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</si>
  <si>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</si>
  <si>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</si>
  <si>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</si>
  <si>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</si>
  <si>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</si>
  <si>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</si>
  <si>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</si>
  <si>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</si>
  <si>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</si>
  <si>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</si>
  <si>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</si>
  <si>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</si>
  <si>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</si>
  <si>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</si>
  <si>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</si>
  <si>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</si>
  <si>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</si>
  <si>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</si>
  <si>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</si>
  <si>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</si>
  <si>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</si>
  <si>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</si>
  <si>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</si>
  <si>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</si>
  <si>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</si>
  <si>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</si>
  <si>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</si>
  <si>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</si>
  <si>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</si>
  <si>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</si>
  <si>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</si>
  <si>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</si>
  <si>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Supervisión e inspección de obras en edificaciones</t>
  </si>
  <si>
    <t>Servicio Nacional de Salud</t>
  </si>
  <si>
    <t>Dirección de Planificación y Desarrollo</t>
  </si>
  <si>
    <t>Anticipo Financiero</t>
  </si>
  <si>
    <t>Venta Servicios</t>
  </si>
  <si>
    <t xml:space="preserve">        Aportes SNS Nómina</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</si>
  <si>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</si>
  <si>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</si>
  <si>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</si>
  <si>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</si>
  <si>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</si>
  <si>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</si>
  <si>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</si>
  <si>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</si>
  <si>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</si>
  <si>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</si>
  <si>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</si>
  <si>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</si>
  <si>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</si>
  <si>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</si>
  <si>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</si>
  <si>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</si>
  <si>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</si>
  <si>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</si>
  <si>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</si>
  <si>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</si>
  <si>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</si>
  <si>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</si>
  <si>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</si>
  <si>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</si>
  <si>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</si>
  <si>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</si>
  <si>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</si>
  <si>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</si>
  <si>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</si>
  <si>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</si>
  <si>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</si>
  <si>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</si>
  <si>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</si>
  <si>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</si>
  <si>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</si>
  <si>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</si>
  <si>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</si>
  <si>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</si>
  <si>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</si>
  <si>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</si>
  <si>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</si>
  <si>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</si>
  <si>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</si>
  <si>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</si>
  <si>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</si>
  <si>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</si>
  <si>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</si>
  <si>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</si>
  <si>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</si>
  <si>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</si>
  <si>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</si>
  <si>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</si>
  <si>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</si>
  <si>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</si>
  <si>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</si>
  <si>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</si>
  <si>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</si>
  <si>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</si>
  <si>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</si>
  <si>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</si>
  <si>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</si>
  <si>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</si>
  <si>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</si>
  <si>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</si>
  <si>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</si>
  <si>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</si>
  <si>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</si>
  <si>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</si>
  <si>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</si>
  <si>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</si>
  <si>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</si>
  <si>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</si>
  <si>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</si>
  <si>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</si>
  <si>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</si>
  <si>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</si>
  <si>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</si>
  <si>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</si>
  <si>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</si>
  <si>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</si>
  <si>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</si>
  <si>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</si>
  <si>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</si>
  <si>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</si>
  <si>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</si>
  <si>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</si>
  <si>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</si>
  <si>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</si>
  <si>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</si>
  <si>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</si>
  <si>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</si>
  <si>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</si>
  <si>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</si>
  <si>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</si>
  <si>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</si>
  <si>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</si>
  <si>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</si>
  <si>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</si>
  <si>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</si>
  <si>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</si>
  <si>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</si>
  <si>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</si>
  <si>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</si>
  <si>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</si>
  <si>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</si>
  <si>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</si>
  <si>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</si>
  <si>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</si>
  <si>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</si>
  <si>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</si>
  <si>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</si>
  <si>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</si>
  <si>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</si>
  <si>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</si>
  <si>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</si>
  <si>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</si>
  <si>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</si>
  <si>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</si>
  <si>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</si>
  <si>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</si>
  <si>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</si>
  <si>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</si>
  <si>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</si>
  <si>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</si>
  <si>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</si>
  <si>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</si>
  <si>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</si>
  <si>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</si>
  <si>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</si>
  <si>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</si>
  <si>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</si>
  <si>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</si>
  <si>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</si>
  <si>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</si>
  <si>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</si>
  <si>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</si>
  <si>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</si>
  <si>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</si>
  <si>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</si>
  <si>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</si>
  <si>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</si>
  <si>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</si>
  <si>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</si>
  <si>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</si>
  <si>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</si>
  <si>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</si>
  <si>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</si>
  <si>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</si>
  <si>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</si>
  <si>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</si>
  <si>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</si>
  <si>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</si>
  <si>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</si>
  <si>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</si>
  <si>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</si>
  <si>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</si>
  <si>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</si>
  <si>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</si>
  <si>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</si>
  <si>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</si>
  <si>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</si>
  <si>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</si>
  <si>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</si>
  <si>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</si>
  <si>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</si>
  <si>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</si>
  <si>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</si>
  <si>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</si>
  <si>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</si>
  <si>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</si>
  <si>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</si>
  <si>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</si>
  <si>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</si>
  <si>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</si>
  <si>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</si>
  <si>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</si>
  <si>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</si>
  <si>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</si>
  <si>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</si>
  <si>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</si>
  <si>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</si>
  <si>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</si>
  <si>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</si>
  <si>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</si>
  <si>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</si>
  <si>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</si>
  <si>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</si>
  <si>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</si>
  <si>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</si>
  <si>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</si>
  <si>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</si>
  <si>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</si>
  <si>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</si>
  <si>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</si>
  <si>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</si>
  <si>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</si>
  <si>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</si>
  <si>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</si>
  <si>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</si>
  <si>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</si>
  <si>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</si>
  <si>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</si>
  <si>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</si>
  <si>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</si>
  <si>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</si>
  <si>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</si>
  <si>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</si>
  <si>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</si>
  <si>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</si>
  <si>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</si>
  <si>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</si>
  <si>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</si>
  <si>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</si>
  <si>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</si>
  <si>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</si>
  <si>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</si>
  <si>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</si>
  <si>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</si>
  <si>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</si>
  <si>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</si>
  <si>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</si>
  <si>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</si>
  <si>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</si>
  <si>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</si>
  <si>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</si>
  <si>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</si>
  <si>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</si>
  <si>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</si>
  <si>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</si>
  <si>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</si>
  <si>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</si>
  <si>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</si>
  <si>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</si>
  <si>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</si>
  <si>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</si>
  <si>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</si>
  <si>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</si>
  <si>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</si>
  <si>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</si>
  <si>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</si>
  <si>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</si>
  <si>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</si>
  <si>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</si>
  <si>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</si>
  <si>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</si>
  <si>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</si>
  <si>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</si>
  <si>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</si>
  <si>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</si>
  <si>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</si>
  <si>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</si>
  <si>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</si>
  <si>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</si>
  <si>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</si>
  <si>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</si>
  <si>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</si>
  <si>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</si>
  <si>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</si>
  <si>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</si>
  <si>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</si>
  <si>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</si>
  <si>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</si>
  <si>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</si>
  <si>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</si>
  <si>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</si>
  <si>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</si>
  <si>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</si>
  <si>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</si>
  <si>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</si>
  <si>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</si>
  <si>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</si>
  <si>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</si>
  <si>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</si>
  <si>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</si>
  <si>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</si>
  <si>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</si>
  <si>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</si>
  <si>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</si>
  <si>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</si>
  <si>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</si>
  <si>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</si>
  <si>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</si>
  <si>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</si>
  <si>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</si>
  <si>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</si>
  <si>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</si>
  <si>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</si>
  <si>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</si>
  <si>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</si>
  <si>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</si>
  <si>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</si>
  <si>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</si>
  <si>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</si>
  <si>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</si>
  <si>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</si>
  <si>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</si>
  <si>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</si>
  <si>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</si>
  <si>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</si>
  <si>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</si>
  <si>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</si>
  <si>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</si>
  <si>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</si>
  <si>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</si>
  <si>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</si>
  <si>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</si>
  <si>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</si>
  <si>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</si>
  <si>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</si>
  <si>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</si>
  <si>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</si>
  <si>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</si>
  <si>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</si>
  <si>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</si>
  <si>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</si>
  <si>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</si>
  <si>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</si>
  <si>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</si>
  <si>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</si>
  <si>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</si>
  <si>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</si>
  <si>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</si>
  <si>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</si>
  <si>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</si>
  <si>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</si>
  <si>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</si>
  <si>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</si>
  <si>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</si>
  <si>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</si>
  <si>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</si>
  <si>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</si>
  <si>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</si>
  <si>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</si>
  <si>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</si>
  <si>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</si>
  <si>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</si>
  <si>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</si>
  <si>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</si>
  <si>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</si>
  <si>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</si>
  <si>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</si>
  <si>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</si>
  <si>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</si>
  <si>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</si>
  <si>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</si>
  <si>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</si>
  <si>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</si>
  <si>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</si>
  <si>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</si>
  <si>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</si>
  <si>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</si>
  <si>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</si>
  <si>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</si>
  <si>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</si>
  <si>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</si>
  <si>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</si>
  <si>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</si>
  <si>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</si>
  <si>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</si>
  <si>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</si>
  <si>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</si>
  <si>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</si>
  <si>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</si>
  <si>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</si>
  <si>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</si>
  <si>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</si>
  <si>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</si>
  <si>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</si>
  <si>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</si>
  <si>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</si>
  <si>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</si>
  <si>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</si>
  <si>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</si>
  <si>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</si>
  <si>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</si>
  <si>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</si>
  <si>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</si>
  <si>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</si>
  <si>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</si>
  <si>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</si>
  <si>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</si>
  <si>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</si>
  <si>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</si>
  <si>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</si>
  <si>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</si>
  <si>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</si>
  <si>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</si>
  <si>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</si>
  <si>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</si>
  <si>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</si>
  <si>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</si>
  <si>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</si>
  <si>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</si>
  <si>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</si>
  <si>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</si>
  <si>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</si>
  <si>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</si>
  <si>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</si>
  <si>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</si>
  <si>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</si>
  <si>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</si>
  <si>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</si>
  <si>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</si>
  <si>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</si>
  <si>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</si>
  <si>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</si>
  <si>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</si>
  <si>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</si>
  <si>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</si>
  <si>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</si>
  <si>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</si>
  <si>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</si>
  <si>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</si>
  <si>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</si>
  <si>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</si>
  <si>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</si>
  <si>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</si>
  <si>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</si>
  <si>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</si>
  <si>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</si>
  <si>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</si>
  <si>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</si>
  <si>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</si>
  <si>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</si>
  <si>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</si>
  <si>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</si>
  <si>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</si>
  <si>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</si>
  <si>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</si>
  <si>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</si>
  <si>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</si>
  <si>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</si>
  <si>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</si>
  <si>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</si>
  <si>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</si>
  <si>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</si>
  <si>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</si>
  <si>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</si>
  <si>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</si>
  <si>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</si>
  <si>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</si>
  <si>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</si>
  <si>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</si>
  <si>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</si>
  <si>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</si>
  <si>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</si>
  <si>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</si>
  <si>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</si>
  <si>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</si>
  <si>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</si>
  <si>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</si>
  <si>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</si>
  <si>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</si>
  <si>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</si>
  <si>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</si>
  <si>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</si>
  <si>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</si>
  <si>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</si>
  <si>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</si>
  <si>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</si>
  <si>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</si>
  <si>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</si>
  <si>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</si>
  <si>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</si>
  <si>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</si>
  <si>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</si>
  <si>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</si>
  <si>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</si>
  <si>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</si>
  <si>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</si>
  <si>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</si>
  <si>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</si>
  <si>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</si>
  <si>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</si>
  <si>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</si>
  <si>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</si>
  <si>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</si>
  <si>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</si>
  <si>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</si>
  <si>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</si>
  <si>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</si>
  <si>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</si>
  <si>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</si>
  <si>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</si>
  <si>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</si>
  <si>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</si>
  <si>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</si>
  <si>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</si>
  <si>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</si>
  <si>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</si>
  <si>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</si>
  <si>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</si>
  <si>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</si>
  <si>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</si>
  <si>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</si>
  <si>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</si>
  <si>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</si>
  <si>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</si>
  <si>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</si>
  <si>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</si>
  <si>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</si>
  <si>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</si>
  <si>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</si>
  <si>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</si>
  <si>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</si>
  <si>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</si>
  <si>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</si>
  <si>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</si>
  <si>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</si>
  <si>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</si>
  <si>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</si>
  <si>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</si>
  <si>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</si>
  <si>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</si>
  <si>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</si>
  <si>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</si>
  <si>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</si>
  <si>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</si>
  <si>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</si>
  <si>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</si>
  <si>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</si>
  <si>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</si>
  <si>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</si>
  <si>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</si>
  <si>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</si>
  <si>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</si>
  <si>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</si>
  <si>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</si>
  <si>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</si>
  <si>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</si>
  <si>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</si>
  <si>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</si>
  <si>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</si>
  <si>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</si>
  <si>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</si>
  <si>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</si>
  <si>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</si>
  <si>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</si>
  <si>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</si>
  <si>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</si>
  <si>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</si>
  <si>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</si>
  <si>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</si>
  <si>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</si>
  <si>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</si>
  <si>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</si>
  <si>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</si>
  <si>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</si>
  <si>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</si>
  <si>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</si>
  <si>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</si>
  <si>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</si>
  <si>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</si>
  <si>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</si>
  <si>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</si>
  <si>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</si>
  <si>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</si>
  <si>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</si>
  <si>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</si>
  <si>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</si>
  <si>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</si>
  <si>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</si>
  <si>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</si>
  <si>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</si>
  <si>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</si>
  <si>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</si>
  <si>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</si>
  <si>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</si>
  <si>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</si>
  <si>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</si>
  <si>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</si>
  <si>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</si>
  <si>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</si>
  <si>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</si>
  <si>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</si>
  <si>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</si>
  <si>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</si>
  <si>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</si>
  <si>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</si>
  <si>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</si>
  <si>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</si>
  <si>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</si>
  <si>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</si>
  <si>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</si>
  <si>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</si>
  <si>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</si>
  <si>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</si>
  <si>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</si>
  <si>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</si>
  <si>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</si>
  <si>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</si>
  <si>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</si>
  <si>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</si>
  <si>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</si>
  <si>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</si>
  <si>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</si>
  <si>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</si>
  <si>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</si>
  <si>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</si>
  <si>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</si>
  <si>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</si>
  <si>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</si>
  <si>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</si>
  <si>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</si>
  <si>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</si>
  <si>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</si>
  <si>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</si>
  <si>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</si>
  <si>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</si>
  <si>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</si>
  <si>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</si>
  <si>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</si>
  <si>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</si>
  <si>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</si>
  <si>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</si>
  <si>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</si>
  <si>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</si>
  <si>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</si>
  <si>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</si>
  <si>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</si>
  <si>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</si>
  <si>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</si>
  <si>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</si>
  <si>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</si>
  <si>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</si>
  <si>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</si>
  <si>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</si>
  <si>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</si>
  <si>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</si>
  <si>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</si>
  <si>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</si>
  <si>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</si>
  <si>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CEAS: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</si>
  <si>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</si>
  <si>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</si>
  <si>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</si>
  <si>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</si>
  <si>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</si>
  <si>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</si>
  <si>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</si>
  <si>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</si>
  <si>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</si>
  <si>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</si>
  <si>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</si>
  <si>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</si>
  <si>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</si>
  <si>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</si>
  <si>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</si>
  <si>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</si>
  <si>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</si>
  <si>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</si>
  <si>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</si>
  <si>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</si>
  <si>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</si>
  <si>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</si>
  <si>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</si>
  <si>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</si>
  <si>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</si>
  <si>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</si>
  <si>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</si>
  <si>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</si>
  <si>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</si>
  <si>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</si>
  <si>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</si>
  <si>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</si>
  <si>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</si>
  <si>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</si>
  <si>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</si>
  <si>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</si>
  <si>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</si>
  <si>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</si>
  <si>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</si>
  <si>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</si>
  <si>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</si>
  <si>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</si>
  <si>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</si>
  <si>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</si>
  <si>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</si>
  <si>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</si>
  <si>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</si>
  <si>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</si>
  <si>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</si>
  <si>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</si>
  <si>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</si>
  <si>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</si>
  <si>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</si>
  <si>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</si>
  <si>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</si>
  <si>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</si>
  <si>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</si>
  <si>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</si>
  <si>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</si>
  <si>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</si>
  <si>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</si>
  <si>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</si>
  <si>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</si>
  <si>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</si>
  <si>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</si>
  <si>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</si>
  <si>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</si>
  <si>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</si>
  <si>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</si>
  <si>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</si>
  <si>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Hospital Materno Dr. Reynaldo Almanzar</t>
  </si>
  <si>
    <t>Mantenimiento y reparación de equipos industriales y producción</t>
  </si>
  <si>
    <t>Otras contrataciones de servicios</t>
  </si>
  <si>
    <t>Servicios de alimentación</t>
  </si>
  <si>
    <t>Personal de carácter temporal</t>
  </si>
  <si>
    <t>Personal de carácter eventual</t>
  </si>
  <si>
    <t>4.1.1.2.01</t>
  </si>
  <si>
    <t>4.1.1.2.02</t>
  </si>
  <si>
    <t>4.1.1.2.03</t>
  </si>
  <si>
    <t>4.1.1.3.01</t>
  </si>
  <si>
    <t>4.1.1.4.01</t>
  </si>
  <si>
    <t>4.1.1.4.02</t>
  </si>
  <si>
    <t>4.1.1.5.01</t>
  </si>
  <si>
    <t>4.1.1.6.01</t>
  </si>
  <si>
    <t>Plan de Mejora</t>
  </si>
  <si>
    <t>EDI</t>
  </si>
  <si>
    <t>Ejecución de las sesiones del Comité de Calidad del CEAS</t>
  </si>
  <si>
    <t>4.1.1.8.01</t>
  </si>
  <si>
    <t>4.1.1.8.02</t>
  </si>
  <si>
    <t>4.1.3.1.01</t>
  </si>
  <si>
    <t>4.1.3.2.01</t>
  </si>
  <si>
    <t>4.1.3.3.01</t>
  </si>
  <si>
    <t>1.2.2.3.01</t>
  </si>
  <si>
    <t>1.2.2.4.01</t>
  </si>
  <si>
    <t>1.2.2.5.01</t>
  </si>
  <si>
    <t>1.2.2.5.02</t>
  </si>
  <si>
    <t>1.2.2.5.03</t>
  </si>
  <si>
    <t>4.1.2.1.01</t>
  </si>
  <si>
    <t>4.1.2.1.02</t>
  </si>
  <si>
    <t>4.1.2.1.03</t>
  </si>
  <si>
    <t>3.2.1.1.01</t>
  </si>
  <si>
    <t>3.2.1.1.02</t>
  </si>
  <si>
    <t>3.2.1.1.03</t>
  </si>
  <si>
    <t>3.2.1.2.01</t>
  </si>
  <si>
    <t>Implementación del Proceso de Auditoría Médica</t>
  </si>
  <si>
    <t>1.1.2.1.01</t>
  </si>
  <si>
    <t>1.1.2.1.02</t>
  </si>
  <si>
    <t>1.1.2.2.01</t>
  </si>
  <si>
    <t>Servicios de mantenimiento, reparación, desmonte e instalación</t>
  </si>
  <si>
    <t>Útiles y materiales  escolares y de enseñanzas</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</si>
  <si>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</si>
  <si>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1.1.1.1.01</t>
  </si>
  <si>
    <t>1.1.1.3.01</t>
  </si>
  <si>
    <t>Disminuida la morbi-mortalidad materna, neonatal e infantil, mediante el fortalecimiento y la integración de los servicios de salud antes de la concepción, durante el embarazo, el parto y los primeros años de vida, garantizando la calidad de la atención.</t>
  </si>
  <si>
    <t>1.1.2.3.01</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</si>
  <si>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</si>
  <si>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</si>
  <si>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Implementación de los procesos de bioseguridad hospitalaria</t>
  </si>
  <si>
    <t>1.2.2.4.02</t>
  </si>
  <si>
    <t>Elaboración de los planes de mejora a partir de los resultados de evaluación de procesos de bioseguridad hospitalaria</t>
  </si>
  <si>
    <t>Notificación oportuna de las enfermedades bajo vigilancia epidemiológica</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</si>
  <si>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</si>
  <si>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2.2.2.1.02</t>
  </si>
  <si>
    <t>Incrementada las competencias y resolutividad de los colaboradores, de acuerdo a la complejidad de sus funciones, las necesidades de salud de la población y los compromisos del sector</t>
  </si>
  <si>
    <t>3.2.1.2.02</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</si>
  <si>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</si>
  <si>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Las regionales o centros que presentaron plan en el 2022, debe realizar la encuesta en el 2023, las que hicieron la encuesta en el 2022, deben presentar plan en el 2023</t>
  </si>
  <si>
    <t>Elaboración de reporte y seguimiento de incidentes laborales.</t>
  </si>
  <si>
    <t>4.1.1.10.01</t>
  </si>
  <si>
    <t xml:space="preserve">Actualización de portales web  </t>
  </si>
  <si>
    <t>4.1.1.10.02</t>
  </si>
  <si>
    <t xml:space="preserve">Soportes incidencias tecnológicas atendidas </t>
  </si>
  <si>
    <t>4.1.1.10.03</t>
  </si>
  <si>
    <t xml:space="preserve">Inventario de activos tecnológicos </t>
  </si>
  <si>
    <t>Solo aplica para hospitales de autogestión y los SRSM, SRS5 y SRS 8</t>
  </si>
  <si>
    <t>4.1.1.14.01</t>
  </si>
  <si>
    <t>Consolidación y validación de la plantilla SNCC F053 para el Plan Anual de Compras y Contrataciones</t>
  </si>
  <si>
    <t>Resolución aprobatoria</t>
  </si>
  <si>
    <t>Elaboración/actualización de autodiagnóstico CAF</t>
  </si>
  <si>
    <t>Elaboración de plan de mejora CAF</t>
  </si>
  <si>
    <t>Informe de implementación plan de mejora (ejecución &gt;85%)</t>
  </si>
  <si>
    <t>Elaboración del informe de autodiagnóstico y entrega de  sistema afinado de puntuación CAF</t>
  </si>
  <si>
    <t>Informe de autodiagnóstico incluyendo sistema de puntuación completado</t>
  </si>
  <si>
    <t>Formulario</t>
  </si>
  <si>
    <t>Mejorada la sostenibilidad financiera de la Red SNS mediante el control de gastos, saneamiento de las deudas e incremento de las distintas fuentes de financiamiento con el fin de garantizar la prestación de servicios en salud con oportunidad y eficiencia</t>
  </si>
  <si>
    <t>4.1.2.2.01</t>
  </si>
  <si>
    <t>Análisis del comportamiento de las objeciones médicas y administrativas</t>
  </si>
  <si>
    <t>4.1.2.2.02</t>
  </si>
  <si>
    <t>4.1.2.2.03</t>
  </si>
  <si>
    <t>4.1.2.3.01</t>
  </si>
  <si>
    <t>4.1.2.3.02</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</si>
  <si>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</si>
  <si>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Obstetricia</t>
  </si>
  <si>
    <t>`99</t>
  </si>
  <si>
    <t>en 2.3.7.2.03</t>
  </si>
  <si>
    <t>Otros: Convocatoria y Publicaciones en medios sociales</t>
  </si>
  <si>
    <t>Jornadas para fomento de actividad física en los colaboradores.</t>
  </si>
  <si>
    <t>4.1.3.4.05</t>
  </si>
  <si>
    <t>Esta campaña debe terminar el 3 de diciembre (día de la discapacidad).</t>
  </si>
  <si>
    <t>Briefing de campaña/ Publicaciones en medios sociales y en medios internos</t>
  </si>
  <si>
    <t>Campaña de sociabilización sobre los derechos de las personas con discapacidad.</t>
  </si>
  <si>
    <t>4.1.3.4.04</t>
  </si>
  <si>
    <t>Jornadas (reforestación / limpieza de costas / otras).</t>
  </si>
  <si>
    <t>4.1.3.4.03</t>
  </si>
  <si>
    <t>Campaña de sensibilización uso responsables agua y energía eléctrica.</t>
  </si>
  <si>
    <t>4.1.3.4.02</t>
  </si>
  <si>
    <t>Reporte de medición Huella de carbono (coordinado con el Comité de Gestión Ambiental Sectorial y Responsabilidad Social).</t>
  </si>
  <si>
    <t>Diagnóstico  de impacto ambiental.</t>
  </si>
  <si>
    <t>4.1.3.4.01</t>
  </si>
  <si>
    <t>4.1.3.4 Despliegue Plan de Responsabilidad Social Institucional SNS</t>
  </si>
  <si>
    <t xml:space="preserve"> Implementación del Plan intercomunicación Red Pública de Servicios de Salud.</t>
  </si>
  <si>
    <t>4.1.3.3.02</t>
  </si>
  <si>
    <t>El centro debe garantizar la disponibilidad de fondos adquirir los insumos de implementación (vía PACC2024).</t>
  </si>
  <si>
    <t>Adquisición de insumos para la implementación del Plan intercomunicación Red Pública de Servicios de Salud.</t>
  </si>
  <si>
    <t>4.1.3.3  Despliegue plan interconexión Red Pública de Servicios de Salud</t>
  </si>
  <si>
    <t>Valido para las que tengan responsable de acceso a la información (RAI)</t>
  </si>
  <si>
    <t>Capacitación de Acceso a la Información Pública.</t>
  </si>
  <si>
    <t>4.1.3.2.04</t>
  </si>
  <si>
    <t>(Enviar OAI Sede Central). Valido para las que tengan responsable de acceso a la información (RAI)</t>
  </si>
  <si>
    <t>Capacitación Sistema 311</t>
  </si>
  <si>
    <t>4.1.3.2.03</t>
  </si>
  <si>
    <t>Deben estar incluidos todos los directores, encargados oh personal encargado de suministrar las informaciones de la regional (Enviar OAI Sede Central). Valido para las que tengan responsable de acceso a la información (RAI)</t>
  </si>
  <si>
    <t>Creación y socialización de la Matriz de Responsabilidad dirigida a los directores y encargado departamentales.</t>
  </si>
  <si>
    <t>4.1.3.2.02</t>
  </si>
  <si>
    <t>Reporte Trimestral (Enviar OAI Sede Central). Valido para las que tengan responsable de acceso a la información (RAI)</t>
  </si>
  <si>
    <t xml:space="preserve">Reporte de las quejas, denuncias, reclamaciones y sugerencias (QDRS), recibidas mediante el Sistema 311, </t>
  </si>
  <si>
    <t>4.1.3.2 Fortalecimiento de la Transparencia Institucional</t>
  </si>
  <si>
    <t>El centro debe garantizar la disponibilidad de fondos para la implantación del manual (vía PACC2024).</t>
  </si>
  <si>
    <t>Implementación del Manual de Identidad Hospitalaria.</t>
  </si>
  <si>
    <t>4.1.3.1 Implementación del Manual de Señalética e Identidad de la Red SNS</t>
  </si>
  <si>
    <t>El plan de mejora</t>
  </si>
  <si>
    <t>Seguimiento a la ejecución de planes de mejora para la disminución de las objeciones médicas, administrativas y el incremento de la facturación del CEA.</t>
  </si>
  <si>
    <t>4.1.2.4.03</t>
  </si>
  <si>
    <t>Elaboración de los planes de mejora para la disminución de las objeciones médicas, administrativas y el incremento de la facturación de los CEAS, en coordinación de los SRS los centros de salud.</t>
  </si>
  <si>
    <t>4.1.2.4.02</t>
  </si>
  <si>
    <t>4.1.2.4.01</t>
  </si>
  <si>
    <t>4.1.2.4 Fortalecimiento de los procesos de facturación de la Red SNS</t>
  </si>
  <si>
    <t>Informe de Activo Fijo</t>
  </si>
  <si>
    <t>Relación de activo fijo</t>
  </si>
  <si>
    <t>4.1.2.3.03</t>
  </si>
  <si>
    <t>Crear un reporte de Análisis de Comportamiento de pago.</t>
  </si>
  <si>
    <t>Estados Financieros</t>
  </si>
  <si>
    <t>Elaboración de los Estados Financieros y sus notas de referencia.</t>
  </si>
  <si>
    <t xml:space="preserve">4.1.2.3 Fortalecimiento de la Gestión Financiera de la Red </t>
  </si>
  <si>
    <t>Realizar el cierre de las operaciones del año fiscal de acuerdo con las normativas emitidas por la DIGECOG.</t>
  </si>
  <si>
    <t>4.1.2.2.07</t>
  </si>
  <si>
    <t>Cargar oportunamente las informaciones financieras cumpliendo con los criterios de calidad dispuestos por las normativas para que estén disponible a la ciudadanía.</t>
  </si>
  <si>
    <t>4.1.2.2.06</t>
  </si>
  <si>
    <t>En las ORS aplica  para sus registros y el seguimiento a los establecimientos</t>
  </si>
  <si>
    <t>Reportar la ejecución presupuestaria consolidada de ingresos y egresos proveniente de las diferentes fuentes de financiamiento.</t>
  </si>
  <si>
    <t>4.1.2.2.05</t>
  </si>
  <si>
    <t>Reportar oportunamente las informaciones financieras que alimentan el sistema de indicadores, fundamentas en el registro sistemático de las transacciones sosteniendo la calidad del dato.</t>
  </si>
  <si>
    <t>4.1.2.2.04</t>
  </si>
  <si>
    <t>Rendir oportunamente  las informaciones concernientes a los indicadores de ingreso, facturación. nómina, deuda e ingresos de odontología</t>
  </si>
  <si>
    <t>Asegurar el reporte oportuno de facturación eficiente de ingresos por las diferentes fuentes de financiamiento.</t>
  </si>
  <si>
    <t>En las ORS aplica para la regulación de sus fondos y para su intervención en la regularización en las partidas del los EES</t>
  </si>
  <si>
    <t>Rendir oportunamente las  cuentas de anticipos financieros  para su  regulación  en el período</t>
  </si>
  <si>
    <t>4.1.2.2 Despliegue del Sistema de manejo y Control Interno en la Red SNS</t>
  </si>
  <si>
    <t>Seguimiento al registro de los hospitales en el portal transaccional ( Si tiene portal)</t>
  </si>
  <si>
    <t xml:space="preserve">acta de conformación </t>
  </si>
  <si>
    <t>Siguiente y/o actualización a la conformación de los comité de compra hospitalario</t>
  </si>
  <si>
    <t>4.1.2.1 Ejecución de los procesos de compra en tiempo oportuno</t>
  </si>
  <si>
    <t>Formulario de innovación completado  y sometido al programa.</t>
  </si>
  <si>
    <t>Identificación de buenas practicas en función del programa de Innovación  para el  EESS.</t>
  </si>
  <si>
    <t>4.1.1.14 Ejecución del plan de innovación institucional en promoción de la mejora continua</t>
  </si>
  <si>
    <t>Reporte/Matriz</t>
  </si>
  <si>
    <t>Levantamiento de los proyectos y necesidades de cooperación de la Red SNS</t>
  </si>
  <si>
    <t>4.1.1.10.07</t>
  </si>
  <si>
    <t>Todos los SRS</t>
  </si>
  <si>
    <t>Formulación del presupuesto 2025</t>
  </si>
  <si>
    <t>4.1.1.10.06</t>
  </si>
  <si>
    <t>4.1.1.10.05</t>
  </si>
  <si>
    <t xml:space="preserve">Todos los SRS/ Entregar 21 días calendario luego finalizar el monitoreo de los hospitales. </t>
  </si>
  <si>
    <t>MEP enviado a DCSNS</t>
  </si>
  <si>
    <t>Autoevaluación del POA 2024</t>
  </si>
  <si>
    <t>4.1.1.10.04</t>
  </si>
  <si>
    <t>Seguimiento al reporte ejecución Metas Físicas y Financieras en el SIGEF 2024</t>
  </si>
  <si>
    <t>Elaboración de la memoria institucional 2024</t>
  </si>
  <si>
    <t xml:space="preserve"> Elaboración del Plan Operativo Anual 2025</t>
  </si>
  <si>
    <t>4.1.1.10 Fortalecimiento del Sistema Institucional de Planificación, Monitoreo y Evaluación PPP</t>
  </si>
  <si>
    <t>Informe de avances o resultados plan de mejora</t>
  </si>
  <si>
    <t>Mesas técnicas de evaluación resultados SISMAP Salud y Programa de Desempeño SNS para la formulación e implementación de propuestas de mejora que contribuyan a impulsar un cumplimiento mínimo de 65 puntos</t>
  </si>
  <si>
    <t>Informe de autoevaluación</t>
  </si>
  <si>
    <t>Mesas técnicas de evaluación resultados SISMAP Salud y Programa de Desempeño SNS para la formulación e implementación de propuestas de mejora que contribuyan a impulsar un cumplimiento mínimo de 65 puntos en la oficina regional, centros clínicos y diagnósticos y hospitales de la demarcación</t>
  </si>
  <si>
    <t>4.1.1.8 Implementación de los programas Desempeño SNS y SISMAP Salud</t>
  </si>
  <si>
    <t>4.1.1.17.08</t>
  </si>
  <si>
    <t>Firma de Acuerdo de Evaluación Desempeño Institucional, alineado al plan de mejora CAF (solo aplica si hay cambio de MAE)</t>
  </si>
  <si>
    <t>4.1.1.17.07</t>
  </si>
  <si>
    <t>4.1.1.17.06</t>
  </si>
  <si>
    <t>Seguimiento al plan de mejora  CAF anterior</t>
  </si>
  <si>
    <t>4.1.1.17.05</t>
  </si>
  <si>
    <t>4.1.1.17.04</t>
  </si>
  <si>
    <t>Autodiagnóstico guía sector salud</t>
  </si>
  <si>
    <t>4.1.1.17.03</t>
  </si>
  <si>
    <t>Reporte de monitoreo indicadores CCC (plantilla de Excel)</t>
  </si>
  <si>
    <t xml:space="preserve">Seguimiento a los indicadores comprometidos en la CCC </t>
  </si>
  <si>
    <t>4.1.1.17.02</t>
  </si>
  <si>
    <t>Implementación, renovación o actualización de CCC (si está priorizado)</t>
  </si>
  <si>
    <t>4.1.1.17.01</t>
  </si>
  <si>
    <t>4.1.1.7 Fortalecimiento del modelo de gestión y monitoreo de la calidad institucional</t>
  </si>
  <si>
    <t>Resolución de estructura organizativa o de manual de organización y funciones.</t>
  </si>
  <si>
    <t>Cumplimiento de los analisis y rediseño de estructura organizativa coordinada por el  MAP y Desarrollo Institucional SNS</t>
  </si>
  <si>
    <t>4.1.1.6 Actualización y despliegue nueva estructura organizativa de la Red SNS por nivel de complejidad</t>
  </si>
  <si>
    <t>1 Reporte Semestral</t>
  </si>
  <si>
    <t>Supervisión del plan de mantenimiento del CEA SISMAP (100)</t>
  </si>
  <si>
    <t>4.1.1.5 Implementación del programa de readecuación de infraestructura y dotación de equipos a la Red SNS</t>
  </si>
  <si>
    <t>Seguimiento al plan  de mantenimiento de preventivo en el  EES</t>
  </si>
  <si>
    <t>Elaboración del Plan de Mantenimiento preventivo de equipos en los EES</t>
  </si>
  <si>
    <t xml:space="preserve">4.1.1.4 Implementación del plan mantenimiento preventivo de equipos e infraestructura </t>
  </si>
  <si>
    <t>4.1.1.3.03</t>
  </si>
  <si>
    <t>4.1.1.3.02</t>
  </si>
  <si>
    <t>4.1.1.3 Mejora de la infraestructura tecnológica de la Red SNS</t>
  </si>
  <si>
    <t xml:space="preserve">Auditoría de cumplimiento de las políticas de administración de bienes en  EES </t>
  </si>
  <si>
    <t>4.1.1.2 Implementación del Sistema de Administración de Bienes</t>
  </si>
  <si>
    <t>Plantillas de Activo Fijo Estandarizado</t>
  </si>
  <si>
    <t>Actualización del inventarios de  Activos Fijo CEAS</t>
  </si>
  <si>
    <t>Implementación de mejora en la gestión documental en EL CEA</t>
  </si>
  <si>
    <t>3.2.1.4.03</t>
  </si>
  <si>
    <t>Plan de mejora a partir de los resultados de la evaluación de la metodología de gestión productiva</t>
  </si>
  <si>
    <t>3.2.1.4.02</t>
  </si>
  <si>
    <t>Informe con autodiagnóstico</t>
  </si>
  <si>
    <t xml:space="preserve">Evaluación de  Metodología de Gestión Productiva </t>
  </si>
  <si>
    <t>3.2.1.4.01</t>
  </si>
  <si>
    <t xml:space="preserve">3.2.1.4 Evaluación de la Metodología de Gestión Productiva </t>
  </si>
  <si>
    <t>Reporte emitido por Relaciones Laborales Sede Central/(para el Servicio Regional) /  Reporte emitido por RRHH de la regional para el caso de los CEAS)</t>
  </si>
  <si>
    <t>Instrumentación de expedientes de pago de prestaciones laborales  y desvinculaciones</t>
  </si>
  <si>
    <t>3.2.1.3.07</t>
  </si>
  <si>
    <t>El área de Salud Ocupacional suministrará contenido del informe para realizar esta actividad. El  formato de informe esta estandarizado.</t>
  </si>
  <si>
    <t>Implementación del Sistema de Seguridad y Salud en la Administración Publica (SISTAP)</t>
  </si>
  <si>
    <t>3.2.1.3.06</t>
  </si>
  <si>
    <t>El área de Salud Ocupacional suministrará modelo de reporte para realizar esta actividad.</t>
  </si>
  <si>
    <t>Matriz Estandarizada con todos completados</t>
  </si>
  <si>
    <t>Registro de subsidio por enfermedad común</t>
  </si>
  <si>
    <t>3.2.1.3.05</t>
  </si>
  <si>
    <t>Matriz Estandarizada</t>
  </si>
  <si>
    <t>Elaboración  de reporte y seguimiento  del personal  pasivo por enfermedad.</t>
  </si>
  <si>
    <t>3.2.1.3.04</t>
  </si>
  <si>
    <t>Se realizara un taller de capacitación para manejar esta actividad. Lo realizara el Área de Salud Ocupacional.</t>
  </si>
  <si>
    <t>3.2.1.3.03</t>
  </si>
  <si>
    <t>Relaciones Laborales de la Sede -Suministrar política. Explicar a los CEAS en que consiste el informe</t>
  </si>
  <si>
    <t>3.2.1.3.02</t>
  </si>
  <si>
    <t>Se realizará un taller en febrero del 2022, por parte del Área de Relaciones laborales. A partir de este taller, RRHH de los SRS deben llevar este proceso con el acompañamiento de RRHH de la Sede Central</t>
  </si>
  <si>
    <t>Reporte SUIR PLUS / En el caso de los Hospitales la regional  debe generar el   reporte de SURPLUS para  fines de evidencia para monitoreo</t>
  </si>
  <si>
    <t xml:space="preserve">Seguimiento al  Registro y Control de solicitudes de Seguros Médicos para Padres. </t>
  </si>
  <si>
    <t>3.2.1.3.01</t>
  </si>
  <si>
    <t>3.2.1.3 Ejecución del Plan de Seguridad y Salud ocupacional</t>
  </si>
  <si>
    <t>Informe o Plan enviado por el MAP</t>
  </si>
  <si>
    <t>Encuesta de clima laboral o Desarrollo Plan de Clima Laboral, (Según aplique)</t>
  </si>
  <si>
    <t>3.2.1.2.03</t>
  </si>
  <si>
    <t>Plantillas del MAP</t>
  </si>
  <si>
    <t>Entrega de Plantillas de la Planificación de RRHH 2025</t>
  </si>
  <si>
    <t>Seguimiento a la evaluación de desempeño 2024</t>
  </si>
  <si>
    <t>3.2.1.2 Componente de Evaluación del Desempeño</t>
  </si>
  <si>
    <t>Elaboración del Plan de Capacitación SRS-2025</t>
  </si>
  <si>
    <t>Detección necesidades capacitación por departamento SRS y CEAS-Plan 2025</t>
  </si>
  <si>
    <t>Ejecución Plan de Capacitación SRS-2024</t>
  </si>
  <si>
    <t>3.2.1.1 Programa de capacitación del SNS</t>
  </si>
  <si>
    <t>Sesiones de trabajo para identificar causas de rotación en los establecimientos de salud</t>
  </si>
  <si>
    <t>3.1.1.1.02</t>
  </si>
  <si>
    <t>Sesiones de trabajo  para revisar los requerimientos de solicitudes de novedades</t>
  </si>
  <si>
    <t>3.1.1.1.01</t>
  </si>
  <si>
    <t>3.1.1.1 Fortalecimiento del Subsistema de Reclutamiento y Selección</t>
  </si>
  <si>
    <t>Reducida las disparidades en la disponibilidad de personal médico especializado y personal licenciado en enfermería  que existen los diferentes niveles</t>
  </si>
  <si>
    <t>Gestión y Desarrollo del Recurso Humano</t>
  </si>
  <si>
    <t>Matriz de DCH</t>
  </si>
  <si>
    <t>Conformación de los comité Hospitalarios</t>
  </si>
  <si>
    <t>Diagnóstico situacional de la conformación de los comités hospitalarios</t>
  </si>
  <si>
    <t>2.2.2.1.01</t>
  </si>
  <si>
    <t>2.2.2.1 Conformación de los Comités de Salud (Primer Nivel) y Hospitalarios (priorizados según Reglamento Hospitalario 434-07)</t>
  </si>
  <si>
    <t>Organizar las citas a consultas externas para que todo los usuarios lleguen con una consulta programada.</t>
  </si>
  <si>
    <t>Seguimiento a la actualización de las carteras de servicio de los establecimientos.</t>
  </si>
  <si>
    <t>Reporte de Excel</t>
  </si>
  <si>
    <t>Gestionar los QDSR de los usuarios, canalizando hasta dar respuesta al mismo.</t>
  </si>
  <si>
    <t>1.2.2.5 Programa de Gestión de Citas</t>
  </si>
  <si>
    <t>Implementación del procedimiento de hostelería hospitalaria</t>
  </si>
  <si>
    <t>Socialización del manual de procedimiento de hostelería hospitalaria</t>
  </si>
  <si>
    <t>1.2.2.4 Mejora de los servicios de hostelería hospitalaria</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</si>
  <si>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</si>
  <si>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Plan de mejoras</t>
  </si>
  <si>
    <t>Elaboración e Implementación del Plan de Mejora asociado al Levantamiento del programa de Bioseguridad</t>
  </si>
  <si>
    <t>1.2.2.3.16</t>
  </si>
  <si>
    <t>Automonitoreo las medidas de  políticas de bioseguridad hospitalarias.</t>
  </si>
  <si>
    <t>1.2.2.3.15</t>
  </si>
  <si>
    <t>Supervisión de la ruta sanitaria en el EES</t>
  </si>
  <si>
    <t>1.2.2.3.14</t>
  </si>
  <si>
    <t xml:space="preserve"> Aplicación de Bioseguridad en CEAS (formulario DCH-FO-035)</t>
  </si>
  <si>
    <t>1.2.2.3.13</t>
  </si>
  <si>
    <t>1.2.2.3.12</t>
  </si>
  <si>
    <t>Seguimiento a los planes de mejora de evaluación de procesos de bioseguridad hospitalaria</t>
  </si>
  <si>
    <t>1.2.2.3.11</t>
  </si>
  <si>
    <t>1.2.2.3.10</t>
  </si>
  <si>
    <t>1.2.2.3.09</t>
  </si>
  <si>
    <t xml:space="preserve"> Capacitación en la Guía de Limpieza y Desinfección de Superficies Hospitalarias del Ministerio de Salud, dirigido al personal de Limpieza del EES</t>
  </si>
  <si>
    <t>1.2.2.3.08</t>
  </si>
  <si>
    <t>Acta de Reunión</t>
  </si>
  <si>
    <t xml:space="preserve"> Reuniones del Comité de Bioseguridad Hospitalario</t>
  </si>
  <si>
    <t>1.2.2.3.07</t>
  </si>
  <si>
    <t>CEAS PRIORIZADOS (3):
1 - H. Maternidad Nuestra Señora de La Altagracia; 2 - H. Municipal Boca Chica; 3 - H. Municipal Engombe.</t>
  </si>
  <si>
    <t xml:space="preserve">Autoevaluación de Humanización en los Servicios de Salud </t>
  </si>
  <si>
    <t>1.2.2.3.06</t>
  </si>
  <si>
    <t>Programa</t>
  </si>
  <si>
    <t>Capacitación en Humanización de los  Servicios de Salud a profesionales y técnicos de los Establecimientos de Salud priorizados</t>
  </si>
  <si>
    <t>1.2.2.3.05</t>
  </si>
  <si>
    <t>1.2.2.3.04</t>
  </si>
  <si>
    <t xml:space="preserve"> Auto evaluación del Comité de control y prevención de infecciones asociadas a la atención en salud.</t>
  </si>
  <si>
    <t>1.2.2.3.03</t>
  </si>
  <si>
    <t xml:space="preserve">Automonitoreo del sistema de vigilancia y control  hospitalario de infecciones asociadas a la atención </t>
  </si>
  <si>
    <t>1.2.2.3.02</t>
  </si>
  <si>
    <t>Capacitación en Lavado e Higiene de Manos, dirigido a todo el personal del EES</t>
  </si>
  <si>
    <t>1.2.2.3 Implementación del Programa de Bioseguridad Y Vigilancia Epidemiológica en los EES</t>
  </si>
  <si>
    <t>Reuniones del Comité de Control y Prevención de Infecciones Asociadas a la Atención en Salud (IAAS)</t>
  </si>
  <si>
    <t>1.2.1.5.11</t>
  </si>
  <si>
    <t>Reporte de avance del Plan de Mejora de la Calidad en los Servicios de Salud</t>
  </si>
  <si>
    <t>1.2.1.5.10</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</si>
  <si>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</si>
  <si>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Plan de mejora (usar la plantilla DMIA-FO-001 Plan de mejora)</t>
  </si>
  <si>
    <t>Elaboración e implementación del  plan de Mejora de la Calidad en los Servicios de Salud, incluyendo hallazgos e informe de monitoreo de la calidad del SNS</t>
  </si>
  <si>
    <t>1.2.1.5.09</t>
  </si>
  <si>
    <t>Autoevaluación comité de mejora continua de la calidad en la atención y seguridad del paciente</t>
  </si>
  <si>
    <t>1.2.1.5.08</t>
  </si>
  <si>
    <t>Auditoria Médica</t>
  </si>
  <si>
    <t>Automonitoreo correcta aplicación de la Lista de Verificación de la Seguridad en Cirugía</t>
  </si>
  <si>
    <t>1.2.1.5.07</t>
  </si>
  <si>
    <t xml:space="preserve">Automonitoreo aplicación de lista de verificación de completitud de Expediente cinco </t>
  </si>
  <si>
    <t>1.2.1.5.06</t>
  </si>
  <si>
    <t>CEAS generales y maternos</t>
  </si>
  <si>
    <t xml:space="preserve"> Automonitoreo de  la completitud de los expedientes clínicos y apegos protocolos maternos neonatales, infantil,  epidemiología utilizando las herramientas institucionales de calidad de los Servicios.</t>
  </si>
  <si>
    <t>1.2.1.5.05</t>
  </si>
  <si>
    <t>Auto observación de los proceso de práctica clínica apego a protocolos utilizando las herramientas institucionales de calidad de los Servicios.</t>
  </si>
  <si>
    <t>1.2.1.5.04</t>
  </si>
  <si>
    <t>Capacitación Protocolos Clínico MSP a médicos generales, especialistas, residentes,  bioanalista, enfermeras y Psicólogos que apliquen a cartera de servicio y al protocolos.</t>
  </si>
  <si>
    <t>1.2.1.5.03</t>
  </si>
  <si>
    <t>programa</t>
  </si>
  <si>
    <t>Elaborar el programa de capacitación en protocolos de practica clínica del MSP, para cada área y servicio.</t>
  </si>
  <si>
    <t>1.2.1.5.02</t>
  </si>
  <si>
    <t>Acta constitutiva</t>
  </si>
  <si>
    <t>Reuniones del comité de mejora continua de la calidad en la atención y seguridad del paciente para establecer avances, logros, resultados e indicadores.</t>
  </si>
  <si>
    <t>1.2.1.5.01</t>
  </si>
  <si>
    <t>1.2.1.5 Monitoreo de la calidad de los servicios de salud ofertados</t>
  </si>
  <si>
    <t>En todos los establecimientos.</t>
  </si>
  <si>
    <t>Gestionar  los buzones de sugerencias</t>
  </si>
  <si>
    <t>1.2.1.4.08</t>
  </si>
  <si>
    <t>En todos los establecimientos de nivel especializado</t>
  </si>
  <si>
    <t>Seguimiento al proceso de referencia y contrarreferencia de la Red.</t>
  </si>
  <si>
    <t>1.2.1.4.07</t>
  </si>
  <si>
    <t>El informe es de la reunión</t>
  </si>
  <si>
    <t xml:space="preserve"> Implementación de los grupos focales para determinar la calidad percibida del servicio</t>
  </si>
  <si>
    <t>1.2.1.4.06</t>
  </si>
  <si>
    <t>En todos los establecimientos que están activos en la plataforma de encuestas.</t>
  </si>
  <si>
    <t>Copia de los planes de mejora y evidencia de acciones ejecutadas</t>
  </si>
  <si>
    <t>Seguimiento a la implementación de los planes de mejora de los EES.</t>
  </si>
  <si>
    <t>1.2.1.4.05</t>
  </si>
  <si>
    <t>En todos los establecimientos que están activos en la plataforma de encuestas (especializados y PNA)</t>
  </si>
  <si>
    <t xml:space="preserve"> Elaboración de los planes de mejora de en base a los resultados obtenidos en la encuesta de satisfacción.</t>
  </si>
  <si>
    <t>1.2.1.4.04</t>
  </si>
  <si>
    <t>Aplica para los 165 hospitales que están activos en la plataforma y los establecimientos de PNA.</t>
  </si>
  <si>
    <t>Reporte Excel (plataforma digital)</t>
  </si>
  <si>
    <t>Realizar de encuesta de satisfacción a los usuarios en la Plataforma Digital.</t>
  </si>
  <si>
    <t>1.2.1.4.03</t>
  </si>
  <si>
    <t>187 CEAS</t>
  </si>
  <si>
    <t>Elaboración e implantación del plan de mejora para la habilitación de los Servicios de Salud, incluyendo no conformidades del MSP.</t>
  </si>
  <si>
    <t>1.2.1.4.02</t>
  </si>
  <si>
    <t>Formulario de Inspección</t>
  </si>
  <si>
    <t>Autoverificación de cumplimiento formulario de inspección de Habilitación en los servicios de la cartera de servicios</t>
  </si>
  <si>
    <t>1.2.1.4.01</t>
  </si>
  <si>
    <t>1.2.1.4 Gestión de usuarios para adhesión a una cultura institucional de servicio</t>
  </si>
  <si>
    <t>Implementación de protocolo de atención a pacientes victimas de violencia.</t>
  </si>
  <si>
    <t>1.1.3.3.01</t>
  </si>
  <si>
    <t>1.1.3.3 Implementación del plan de abordaje efectivo de las victimas de violencia de género que asisten a los Centros Especializados de Atención en Salud</t>
  </si>
  <si>
    <t>Reporte trimestral para los SRS</t>
  </si>
  <si>
    <t xml:space="preserve">Socialización de las Guías Nacionales de Atención Integral a la Salud de Adolescentes en el Sistema Informático de adolescentes(SIA) </t>
  </si>
  <si>
    <t>1.1.2.4.02</t>
  </si>
  <si>
    <t>Plan de mejora</t>
  </si>
  <si>
    <t>Elaboración y seguimiento de los Planes de Mejora para la Reducción de la Mortalidad en Adolescentes</t>
  </si>
  <si>
    <t>1.1.2.4.01</t>
  </si>
  <si>
    <t>1.1.2.4 Despliegue del Plan de Acción para disminución de los embarazos en adolescentes</t>
  </si>
  <si>
    <t>Remitir informe del SRS a MIA</t>
  </si>
  <si>
    <t>Seguimiento del registro en línea y entrega de los Certificados de Nacidos Vivos.</t>
  </si>
  <si>
    <t>1.1.2.3  Incremento cobertura registro oportuno de nacidos vivos</t>
  </si>
  <si>
    <t>Elaboración y seguimiento de los Planes de Mejora para la Reducción de la Mortalidad en la Primera Infancia</t>
  </si>
  <si>
    <t>1.1.2.2.15</t>
  </si>
  <si>
    <t>Maternidad Nuestra Señora de la Altagracia, Infantil Dr. Robert Reid Cabral, Materno Infantil San Lorenzo de Los Mina, Materno Dr. Reynaldo Almánzar, Maternidad Dra. Evangelina Rodríguez, Dr. Angel Contreras, Dr. Vinicio Calventi, Dr. Rodolfo de la Cruz Lora, Juan Pablo Pina, Infantil Dr. Arturo Grullón, Maternidad Presidente Estrella Ureña, Ricardo Limardo y Dr. Toribio Bencosme, San Vicente de Paul, Jaime Mota, San Bartolomé, Dr. Antonio Musa, Materno Infantil Nuestra Señora de la Altagracia, Taiwán 19 de marzo, Dr. Alejandro Cabral,  Materno Infantil Dr. Jose Fco. Peña Gomez, Dr. Luis M. Morillo King</t>
  </si>
  <si>
    <t>Planes de mejora para los CEAS</t>
  </si>
  <si>
    <t>Elaboración y seguimiento a los planes de mejora de los Programas Madre Canguro  y los indicadores del PMC.</t>
  </si>
  <si>
    <t>1.1.2.2.14</t>
  </si>
  <si>
    <t>Reporte trimestral</t>
  </si>
  <si>
    <t>Seguimiento al uso y correcto llenado de la Cédula de Salud del niño/niña .</t>
  </si>
  <si>
    <t>1.1.2.2.13</t>
  </si>
  <si>
    <t>Consolidado SRS/ Reporte CEAS</t>
  </si>
  <si>
    <t>Seguimiento a los registro de vacunas en niños menores de 5 años</t>
  </si>
  <si>
    <t>1.1.2.2.12</t>
  </si>
  <si>
    <t>Capacitación centros de segundo nivel en atención inmediata al RN</t>
  </si>
  <si>
    <t>1.1.2.2.11</t>
  </si>
  <si>
    <t>Reporte muestras de cultivo</t>
  </si>
  <si>
    <t>Vigilancia sanitaria del agua potable de las UCIN.</t>
  </si>
  <si>
    <t>1.1.2.2.10</t>
  </si>
  <si>
    <t>Vigilancia de la funcionabilidad de los equipos de UCIN</t>
  </si>
  <si>
    <t>1.1.2.2.09</t>
  </si>
  <si>
    <t>Talleres de prevención a infecciones nosocomiales personal de enfermería y conserjería de UCIN</t>
  </si>
  <si>
    <t>1.1.2.2.08</t>
  </si>
  <si>
    <t>Seguimiento al apego de los protocolos de trastornos hipertensivos en el embarazo.</t>
  </si>
  <si>
    <t>1.1.2.2.07</t>
  </si>
  <si>
    <t>de verificación</t>
  </si>
  <si>
    <t>Seguimiento al uso y correcto llenado de la historia clínica prenatal</t>
  </si>
  <si>
    <t>1.1.2.2.06</t>
  </si>
  <si>
    <t>Seguimiento a la Implementación de la Ruta de embarazadas con Sífilis y/o HIV.</t>
  </si>
  <si>
    <t>1.1.2.2.05</t>
  </si>
  <si>
    <t>Monitoreo  al apego a protocolo de atención en consulta prenatal.</t>
  </si>
  <si>
    <t>1.1.2.2.04</t>
  </si>
  <si>
    <t>Seguimiento a la implementación de la Estrategia Código Rojo.</t>
  </si>
  <si>
    <t>1.1.2.2.03</t>
  </si>
  <si>
    <t>Análisis de los indicadores de la Sala Situacional Materno Neonatal de los CEAS</t>
  </si>
  <si>
    <t>1.1.2.2.02</t>
  </si>
  <si>
    <t xml:space="preserve"> Elaboración de los planes de mejora de la metodología de Observación de la Práctica Clínica (OPC) según los resultados del monitoreo de calidad de los servicios en los CEAS priorizados </t>
  </si>
  <si>
    <t>1.1.2.2 Provisión de servicios de Salud Materno, Infantil y Adolescentes de Calidad</t>
  </si>
  <si>
    <t>Seguimiento a la planificación en las personas adolescentes en los CEAS</t>
  </si>
  <si>
    <t>Seguimiento  Planificación Post Evento Obstétrico en los hospitales priorizados</t>
  </si>
  <si>
    <t>1.1.2.1 Aumento de la provisión de servicios de salud sexual y reproductiva en la Red SNS</t>
  </si>
  <si>
    <t>EES Acta de formación. Captura de evidencias DLI</t>
  </si>
  <si>
    <t>Conformación y/o actualización de  clubes de donantes de sangre en EES</t>
  </si>
  <si>
    <t>1.1.1.3 Ampliación y mejora de la provisión de servicios de apoyo diagnóstico  y laboratorio</t>
  </si>
  <si>
    <t>Cada CEAS convocará reunión a su CFT y tomada sus acciones de lugar y se discutirá los temas relacionados de Medicamentos e Insumos y promoción del uso racional.</t>
  </si>
  <si>
    <t>Reunión Comité Fármaco Terapéutico (CFT) hospitalario  y promoción del uso racional de los medicamentos</t>
  </si>
  <si>
    <t>1.1.1.2.01</t>
  </si>
  <si>
    <t xml:space="preserve">1.1.1.2  Mejora del suministro y abastecimiento de medicamentos </t>
  </si>
  <si>
    <t>Desarrollo de plan de acciones para el acondicionamiento de infraestructura, mantenimiento de  equipos y equipamiento de las áreas de odontología  EES</t>
  </si>
  <si>
    <t>1.1.1.1 Implementación del Programa Salud Bucodental (PPI 16)</t>
  </si>
  <si>
    <t xml:space="preserve">Responsable </t>
  </si>
  <si>
    <t>Odontología</t>
  </si>
  <si>
    <t>Farmacia</t>
  </si>
  <si>
    <t>Laboratorio</t>
  </si>
  <si>
    <t>Materno Infantil</t>
  </si>
  <si>
    <t>Sub-Dirección</t>
  </si>
  <si>
    <t>Calidad de Servcios</t>
  </si>
  <si>
    <t>Epidemiología</t>
  </si>
  <si>
    <t>Infraestructura y Hosteleria</t>
  </si>
  <si>
    <t>Sub-Diección</t>
  </si>
  <si>
    <t>Rhumanos</t>
  </si>
  <si>
    <t xml:space="preserve">Administración </t>
  </si>
  <si>
    <t>Financiera</t>
  </si>
  <si>
    <t>Tecnología</t>
  </si>
  <si>
    <t xml:space="preserve">Planificación </t>
  </si>
  <si>
    <t>Gestión Calidad</t>
  </si>
  <si>
    <t xml:space="preserve">Comunicación </t>
  </si>
  <si>
    <t>OAI</t>
  </si>
  <si>
    <t>Implementación y seguimiento a los planes de mejora de la MGP</t>
  </si>
  <si>
    <t xml:space="preserve"> Plan, Informe</t>
  </si>
  <si>
    <t>1.1.5.1  Redes de Servicios de Salud Resilientes a Emergencias de Salud Pública y Desastres Naturales mediante la Preparación y Respuesta de los Establecimientos</t>
  </si>
  <si>
    <t>Elaboración y/o actualización de los Planes de Emergencias y Desastres Hospitalarios</t>
  </si>
  <si>
    <t>Informe/Plan Hospitalario de Emergencias y Desastres</t>
  </si>
  <si>
    <t>Enc. Emergencias Medicas</t>
  </si>
  <si>
    <t>Reunion del comité de emergencias para socializacion del plan Hospitalarios  Emergencias de salud publica y desastres naturales con el personal del hospital.</t>
  </si>
  <si>
    <t>Listado de participantes, Minuta</t>
  </si>
  <si>
    <t>Simulacro para probar la funcionabilidad de los  Planes de  Emergencias y Desastres Hospitalarios.</t>
  </si>
  <si>
    <t>Informe/ listado participantes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</si>
  <si>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</si>
  <si>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</si>
  <si>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</si>
  <si>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</si>
  <si>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1.1.5.2 Fortalecimiento  de los Servicios de Emergencias Médicas Hospitalarias para la asistencia eficiente, humanizada y de calidad.</t>
  </si>
  <si>
    <t xml:space="preserve">Implementación del Modelo hospitalario y flujos de Asistencia Emergencias y Urgencias </t>
  </si>
  <si>
    <t xml:space="preserve">Socializacion e implementación del RAC-Triaje en las Salas de Emergencias Centros Hospitalarios </t>
  </si>
  <si>
    <t>Hoja de supervision/ Reporte/Lista de participantes</t>
  </si>
  <si>
    <t>Implementación del procedimiento para la entrega, recibo y reposicion de carro de paro</t>
  </si>
  <si>
    <t>Formularios de verificacion de Carro de paro (Apertura, Stock y Verificacion de desfibrilador)/Hojas de Supervision</t>
  </si>
  <si>
    <t>Registros en el tablero de Indicadores de Gestión de las Salas de Emergencias de los Centros de Salud.</t>
  </si>
  <si>
    <t>Socialización de los procedimientos de traslado de pacientes</t>
  </si>
  <si>
    <t>Listado de Participantes, Agenda</t>
  </si>
  <si>
    <t xml:space="preserve"> 1.1.5.1.01</t>
  </si>
  <si>
    <t xml:space="preserve"> 1.1.5.1.02</t>
  </si>
  <si>
    <t xml:space="preserve"> 1.1.5.1.03</t>
  </si>
  <si>
    <t xml:space="preserve"> 1.1.5.1.04</t>
  </si>
  <si>
    <t xml:space="preserve"> 1.1.5.1.05</t>
  </si>
  <si>
    <t xml:space="preserve"> 1.1.5.1.06</t>
  </si>
  <si>
    <t xml:space="preserve"> 1.1.5.1.07</t>
  </si>
  <si>
    <t xml:space="preserve"> 1.1.5.2.05</t>
  </si>
  <si>
    <t xml:space="preserve"> 1.1.5.2.04</t>
  </si>
  <si>
    <t xml:space="preserve"> 1.1.5.2.03</t>
  </si>
  <si>
    <t xml:space="preserve"> 1.1.5.2.02</t>
  </si>
  <si>
    <t xml:space="preserve"> 1.1.5.2.01</t>
  </si>
  <si>
    <t>1.2.1.2 Despliegue del Plan de Gestión Listas de Espera Quirúrgica en hospitales priorizados</t>
  </si>
  <si>
    <t>1.2.1.2.01</t>
  </si>
  <si>
    <t>1.2.1.2.02</t>
  </si>
  <si>
    <t>1.2.1.2.03</t>
  </si>
  <si>
    <t xml:space="preserve">Utilizacion de la plataforma digital de lista de espera quirúrgica </t>
  </si>
  <si>
    <t xml:space="preserve">Gestión de la lista de espera quirúrgica </t>
  </si>
  <si>
    <t xml:space="preserve">Elaboración de plan de mejora para la disminución de lista de espera </t>
  </si>
  <si>
    <t>registro digital</t>
  </si>
  <si>
    <r>
      <t xml:space="preserve">Seguimiento al cumplimiento de los indicadores SISCOMPRA CEAS </t>
    </r>
    <r>
      <rPr>
        <b/>
        <sz val="10"/>
        <color indexed="10"/>
        <rFont val="Calibri"/>
        <family val="2"/>
        <scheme val="minor"/>
      </rPr>
      <t>(si aplica)</t>
    </r>
  </si>
  <si>
    <t>Atención Usuarios</t>
  </si>
  <si>
    <t>Calidad de Servicios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</si>
</sst>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39"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Calibri"/>
      <family val="2"/>
      <scheme val="minor"/>
    </font>
    <font>
      <b/>
      <sz val="11"/>
      <color theme="1"/>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0"/>
      <color theme="1"/>
      <name val="Calibri"/>
      <family val="2"/>
      <scheme val="minor"/>
    </font>
    <font>
      <sz val="10"/>
      <color rgb="FFFF0000"/>
      <name val="Calibri"/>
      <family val="2"/>
      <scheme val="minor"/>
    </font>
    <font>
      <b/>
      <sz val="8"/>
      <color theme="4" tint="0.79998168889431442"/>
      <name val="Calibri"/>
      <family val="2"/>
      <scheme val="minor"/>
    </font>
    <font>
      <b/>
      <sz val="10"/>
      <color theme="1"/>
      <name val="Calibri"/>
      <family val="2"/>
      <scheme val="minor"/>
    </font>
    <font>
      <b/>
      <sz val="10"/>
      <color rgb="FFFF0000"/>
      <name val="Calibri"/>
      <family val="2"/>
      <scheme val="minor"/>
    </font>
    <font>
      <b/>
      <sz val="10"/>
      <color theme="0"/>
      <name val="Calibri"/>
      <family val="2"/>
      <scheme val="minor"/>
    </font>
    <font>
      <sz val="10"/>
      <color rgb="FF242424"/>
      <name val="Calibri"/>
      <family val="2"/>
      <scheme val="minor"/>
    </font>
    <font>
      <sz val="10"/>
      <color theme="1"/>
      <name val="Tw Cen MT"/>
      <family val="2"/>
    </font>
    <font>
      <b/>
      <sz val="10"/>
      <color indexed="10"/>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0">
    <border>
      <left/>
      <right/>
      <top/>
      <bottom/>
      <diagonal/>
    </border>
    <border>
      <left/>
      <right/>
      <top style="thin">
        <color indexed="64"/>
      </top>
      <bottom style="double">
        <color indexed="64"/>
      </bottom>
      <diagonal/>
    </border>
    <border>
      <left/>
      <right/>
      <top/>
      <bottom style="thin">
        <color indexed="64"/>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4506668294322"/>
      </left>
      <right/>
      <top style="thin">
        <color theme="3" tint="0.39994506668294322"/>
      </top>
      <bottom/>
      <diagonal/>
    </border>
    <border>
      <left style="thin">
        <color theme="3" tint="0.39994506668294322"/>
      </left>
      <right/>
      <top/>
      <bottom/>
      <diagonal/>
    </border>
    <border>
      <left style="thin">
        <color theme="3" tint="0.39994506668294322"/>
      </left>
      <right style="thin">
        <color theme="3" tint="0.39994506668294322"/>
      </right>
      <top/>
      <bottom style="thin">
        <color theme="3" tint="0.399914548173467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theme="3" tint="0.39994506668294322"/>
      </right>
      <top style="thin">
        <color theme="3" tint="0.39994506668294322"/>
      </top>
      <bottom style="thin">
        <color theme="3" tint="0.39994506668294322"/>
      </bottom>
      <diagonal/>
    </border>
    <border>
      <left style="medium">
        <color indexed="64"/>
      </left>
      <right style="thin">
        <color theme="3" tint="0.39994506668294322"/>
      </right>
      <top style="thin">
        <color theme="3" tint="0.39994506668294322"/>
      </top>
      <bottom/>
      <diagonal/>
    </border>
    <border>
      <left style="thin">
        <color theme="3" tint="0.39994506668294322"/>
      </left>
      <right/>
      <top/>
      <bottom style="thin">
        <color theme="3" tint="0.39991454817346722"/>
      </bottom>
      <diagonal/>
    </border>
    <border>
      <left style="thin">
        <color theme="4"/>
      </left>
      <right style="thin">
        <color theme="4"/>
      </right>
      <top/>
      <bottom style="thin">
        <color theme="4"/>
      </bottom>
      <diagonal/>
    </border>
  </borders>
  <cellStyleXfs count="11">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 fillId="0" borderId="0"/>
    <xf numFmtId="0" fontId="1" fillId="0" borderId="0"/>
  </cellStyleXfs>
  <cellXfs count="370">
    <xf numFmtId="0" fontId="0" fillId="0" borderId="0" xfId="0"/>
    <xf numFmtId="0" fontId="4" fillId="0" borderId="0" xfId="4"/>
    <xf numFmtId="0" fontId="7" fillId="0" borderId="0" xfId="4" applyFont="1"/>
    <xf numFmtId="0" fontId="8" fillId="2" borderId="0" xfId="0" applyFont="1" applyFill="1"/>
    <xf numFmtId="0" fontId="9" fillId="3" borderId="0" xfId="0" applyFont="1" applyFill="1" applyAlignment="1">
      <alignment horizontal="center"/>
    </xf>
    <xf numFmtId="0" fontId="10" fillId="7" borderId="0" xfId="0" applyFont="1" applyFill="1" applyProtection="1">
      <protection locked="0"/>
    </xf>
    <xf numFmtId="0" fontId="9" fillId="7" borderId="0" xfId="0" applyFont="1" applyFill="1" applyProtection="1">
      <protection locked="0"/>
    </xf>
    <xf numFmtId="0" fontId="11" fillId="9" borderId="0" xfId="0" applyFont="1" applyFill="1" applyProtection="1">
      <protection locked="0"/>
    </xf>
    <xf numFmtId="0" fontId="14" fillId="9" borderId="0" xfId="0" applyFont="1" applyFill="1"/>
    <xf numFmtId="164" fontId="16" fillId="6" borderId="5" xfId="1" applyNumberFormat="1" applyFont="1" applyFill="1" applyBorder="1" applyAlignment="1" applyProtection="1">
      <alignment vertical="top"/>
      <protection locked="0"/>
    </xf>
    <xf numFmtId="0" fontId="16" fillId="6" borderId="5" xfId="2" applyFont="1" applyFill="1" applyBorder="1" applyAlignment="1">
      <alignment horizontal="center" vertical="top"/>
    </xf>
    <xf numFmtId="0" fontId="16" fillId="6" borderId="5" xfId="0" applyFont="1" applyFill="1" applyBorder="1" applyAlignment="1">
      <alignment vertical="top" wrapText="1"/>
    </xf>
    <xf numFmtId="0" fontId="17" fillId="6" borderId="5" xfId="2" applyFont="1" applyFill="1" applyBorder="1"/>
    <xf numFmtId="0" fontId="18" fillId="6" borderId="5" xfId="2" applyFont="1" applyFill="1" applyBorder="1" applyAlignment="1">
      <alignment vertical="top"/>
    </xf>
    <xf numFmtId="0" fontId="15" fillId="6" borderId="5" xfId="2" applyFont="1" applyFill="1" applyBorder="1" applyAlignment="1">
      <alignment horizontal="center" vertical="top"/>
    </xf>
    <xf numFmtId="164" fontId="15" fillId="6" borderId="5" xfId="1" applyNumberFormat="1" applyFont="1" applyFill="1" applyBorder="1" applyAlignment="1" applyProtection="1">
      <alignment vertical="top"/>
      <protection locked="0"/>
    </xf>
    <xf numFmtId="0" fontId="18" fillId="6" borderId="5" xfId="2" applyFont="1" applyFill="1" applyBorder="1"/>
    <xf numFmtId="164" fontId="15" fillId="6" borderId="5" xfId="1" applyNumberFormat="1" applyFont="1" applyFill="1" applyBorder="1" applyAlignment="1" applyProtection="1">
      <alignment vertical="top"/>
    </xf>
    <xf numFmtId="0" fontId="15" fillId="6" borderId="5" xfId="2" applyFont="1" applyFill="1" applyBorder="1" applyAlignment="1">
      <alignment vertical="top" wrapText="1"/>
    </xf>
    <xf numFmtId="0" fontId="15" fillId="6" borderId="5" xfId="0" applyFont="1" applyFill="1" applyBorder="1" applyAlignment="1">
      <alignment vertical="top" wrapText="1"/>
    </xf>
    <xf numFmtId="0" fontId="15" fillId="11" borderId="5" xfId="2" applyFont="1" applyFill="1" applyBorder="1" applyAlignment="1">
      <alignment horizontal="center" vertical="top"/>
    </xf>
    <xf numFmtId="164" fontId="15" fillId="11" borderId="5" xfId="1" applyNumberFormat="1" applyFont="1" applyFill="1" applyBorder="1" applyAlignment="1" applyProtection="1">
      <alignment vertical="top"/>
      <protection hidden="1"/>
    </xf>
    <xf numFmtId="0" fontId="18" fillId="11" borderId="5" xfId="2" applyFont="1" applyFill="1" applyBorder="1" applyAlignment="1">
      <alignment vertical="top"/>
    </xf>
    <xf numFmtId="0" fontId="8" fillId="8" borderId="0" xfId="0" applyFont="1" applyFill="1"/>
    <xf numFmtId="0" fontId="5" fillId="8" borderId="0" xfId="0" applyFont="1" applyFill="1"/>
    <xf numFmtId="4" fontId="11" fillId="8" borderId="1" xfId="0" applyNumberFormat="1" applyFont="1" applyFill="1" applyBorder="1"/>
    <xf numFmtId="4" fontId="8" fillId="8" borderId="0" xfId="0" applyNumberFormat="1" applyFont="1" applyFill="1" applyProtection="1">
      <protection locked="0"/>
    </xf>
    <xf numFmtId="4" fontId="8" fillId="2" borderId="0" xfId="0" applyNumberFormat="1" applyFont="1" applyFill="1" applyProtection="1">
      <protection locked="0"/>
    </xf>
    <xf numFmtId="0" fontId="5" fillId="2" borderId="0" xfId="0" applyFont="1" applyFill="1"/>
    <xf numFmtId="0" fontId="17" fillId="6" borderId="8" xfId="2" applyFont="1" applyFill="1" applyBorder="1" applyAlignment="1">
      <alignment vertical="top"/>
    </xf>
    <xf numFmtId="0" fontId="16" fillId="6" borderId="8" xfId="2" applyFont="1" applyFill="1" applyBorder="1" applyAlignment="1">
      <alignment horizontal="center" vertical="top"/>
    </xf>
    <xf numFmtId="0" fontId="16" fillId="6" borderId="8" xfId="0" applyFont="1" applyFill="1" applyBorder="1" applyAlignment="1">
      <alignment vertical="top" wrapText="1"/>
    </xf>
    <xf numFmtId="0" fontId="17" fillId="6" borderId="8" xfId="0" applyFont="1" applyFill="1" applyBorder="1" applyProtection="1">
      <protection locked="0"/>
    </xf>
    <xf numFmtId="164" fontId="16" fillId="6" borderId="8" xfId="1" applyNumberFormat="1" applyFont="1" applyFill="1" applyBorder="1" applyAlignment="1" applyProtection="1">
      <alignment vertical="top"/>
      <protection locked="0"/>
    </xf>
    <xf numFmtId="4" fontId="8" fillId="2" borderId="0" xfId="0" applyNumberFormat="1" applyFont="1" applyFill="1"/>
    <xf numFmtId="4" fontId="8" fillId="2" borderId="2" xfId="0" applyNumberFormat="1" applyFont="1" applyFill="1" applyBorder="1"/>
    <xf numFmtId="0" fontId="4" fillId="6" borderId="0" xfId="4" applyFill="1"/>
    <xf numFmtId="0" fontId="7" fillId="6" borderId="0" xfId="4" applyFont="1" applyFill="1"/>
    <xf numFmtId="49" fontId="26" fillId="14" borderId="10" xfId="4" applyNumberFormat="1" applyFont="1" applyFill="1" applyBorder="1" applyAlignment="1">
      <alignment horizontal="left" vertical="center" wrapText="1"/>
    </xf>
    <xf numFmtId="49" fontId="26" fillId="14" borderId="10" xfId="4" applyNumberFormat="1" applyFont="1" applyFill="1" applyBorder="1" applyAlignment="1">
      <alignment horizontal="center" vertical="center" wrapText="1"/>
    </xf>
    <xf numFmtId="49" fontId="26" fillId="14" borderId="9" xfId="4" applyNumberFormat="1" applyFont="1" applyFill="1" applyBorder="1" applyAlignment="1">
      <alignment horizontal="center" vertical="center" wrapText="1"/>
    </xf>
    <xf numFmtId="0" fontId="27" fillId="0" borderId="10" xfId="4" applyFont="1" applyBorder="1" applyAlignment="1">
      <alignment horizontal="center" vertical="center" wrapText="1"/>
    </xf>
    <xf numFmtId="0" fontId="4" fillId="0" borderId="0" xfId="4" applyAlignment="1">
      <alignment horizontal="center" vertical="center" wrapText="1"/>
    </xf>
    <xf numFmtId="15" fontId="28" fillId="0" borderId="10" xfId="4" applyNumberFormat="1" applyFont="1" applyBorder="1" applyAlignment="1">
      <alignment horizontal="left" vertical="center" wrapText="1"/>
    </xf>
    <xf numFmtId="49" fontId="28" fillId="0" borderId="10" xfId="4" applyNumberFormat="1" applyFont="1" applyBorder="1" applyAlignment="1">
      <alignment horizontal="left" vertical="center" wrapText="1"/>
    </xf>
    <xf numFmtId="49" fontId="28" fillId="0" borderId="10" xfId="4" applyNumberFormat="1" applyFont="1" applyBorder="1" applyAlignment="1">
      <alignment horizontal="center" vertical="center" wrapText="1"/>
    </xf>
    <xf numFmtId="43" fontId="28" fillId="0" borderId="9" xfId="5" applyFont="1" applyBorder="1" applyAlignment="1">
      <alignment horizontal="right" vertical="center" wrapText="1"/>
    </xf>
    <xf numFmtId="0" fontId="27" fillId="0" borderId="10" xfId="4" applyFont="1" applyBorder="1" applyAlignment="1">
      <alignment horizontal="left" vertical="center" wrapText="1"/>
    </xf>
    <xf numFmtId="0" fontId="4" fillId="0" borderId="0" xfId="4" applyAlignment="1">
      <alignment vertical="center" wrapText="1"/>
    </xf>
    <xf numFmtId="49" fontId="28" fillId="15" borderId="10" xfId="4" applyNumberFormat="1" applyFont="1" applyFill="1" applyBorder="1" applyAlignment="1">
      <alignment horizontal="left" vertical="center" wrapText="1"/>
    </xf>
    <xf numFmtId="49" fontId="28" fillId="15" borderId="10" xfId="4" applyNumberFormat="1" applyFont="1" applyFill="1" applyBorder="1" applyAlignment="1">
      <alignment horizontal="center" vertical="center" wrapText="1"/>
    </xf>
    <xf numFmtId="43" fontId="28" fillId="15" borderId="9" xfId="5" applyFont="1" applyFill="1" applyBorder="1" applyAlignment="1">
      <alignment horizontal="right" vertical="center" wrapText="1"/>
    </xf>
    <xf numFmtId="0" fontId="27" fillId="15" borderId="10" xfId="4" applyFont="1" applyFill="1" applyBorder="1" applyAlignment="1">
      <alignment vertical="center" wrapText="1"/>
    </xf>
    <xf numFmtId="15" fontId="28" fillId="16" borderId="10" xfId="4" applyNumberFormat="1" applyFont="1" applyFill="1" applyBorder="1" applyAlignment="1">
      <alignment horizontal="left" vertical="center" wrapText="1"/>
    </xf>
    <xf numFmtId="49" fontId="28" fillId="16" borderId="10" xfId="4" applyNumberFormat="1" applyFont="1" applyFill="1" applyBorder="1" applyAlignment="1">
      <alignment horizontal="left" vertical="center" wrapText="1"/>
    </xf>
    <xf numFmtId="49" fontId="28" fillId="16" borderId="10" xfId="4" applyNumberFormat="1" applyFont="1" applyFill="1" applyBorder="1" applyAlignment="1">
      <alignment horizontal="center" vertical="center" wrapText="1"/>
    </xf>
    <xf numFmtId="43" fontId="28" fillId="16" borderId="9" xfId="5" applyFont="1" applyFill="1" applyBorder="1" applyAlignment="1">
      <alignment horizontal="right" vertical="center" wrapText="1"/>
    </xf>
    <xf numFmtId="0" fontId="27" fillId="16" borderId="10" xfId="4" applyFont="1" applyFill="1" applyBorder="1" applyAlignment="1">
      <alignment vertical="center" wrapText="1"/>
    </xf>
    <xf numFmtId="15" fontId="28" fillId="10" borderId="10" xfId="4" applyNumberFormat="1" applyFont="1" applyFill="1" applyBorder="1" applyAlignment="1">
      <alignment horizontal="left" vertical="center" wrapText="1"/>
    </xf>
    <xf numFmtId="49" fontId="28" fillId="10" borderId="10" xfId="4" applyNumberFormat="1" applyFont="1" applyFill="1" applyBorder="1" applyAlignment="1">
      <alignment horizontal="left" vertical="center" wrapText="1"/>
    </xf>
    <xf numFmtId="49" fontId="28" fillId="10" borderId="10" xfId="4" applyNumberFormat="1" applyFont="1" applyFill="1" applyBorder="1" applyAlignment="1">
      <alignment horizontal="center" vertical="center" wrapText="1"/>
    </xf>
    <xf numFmtId="43" fontId="28" fillId="10" borderId="9" xfId="5" applyFont="1" applyFill="1" applyBorder="1" applyAlignment="1">
      <alignment horizontal="right" vertical="center" wrapText="1"/>
    </xf>
    <xf numFmtId="0" fontId="27" fillId="10" borderId="10" xfId="4" applyFont="1" applyFill="1" applyBorder="1" applyAlignment="1">
      <alignment horizontal="left" vertical="center" wrapText="1"/>
    </xf>
    <xf numFmtId="15" fontId="28" fillId="17" borderId="10" xfId="4" applyNumberFormat="1" applyFont="1" applyFill="1" applyBorder="1" applyAlignment="1">
      <alignment horizontal="left" vertical="center" wrapText="1"/>
    </xf>
    <xf numFmtId="49" fontId="28" fillId="17" borderId="10" xfId="4" applyNumberFormat="1" applyFont="1" applyFill="1" applyBorder="1" applyAlignment="1">
      <alignment horizontal="left" vertical="center" wrapText="1"/>
    </xf>
    <xf numFmtId="49" fontId="28" fillId="17" borderId="10" xfId="4" applyNumberFormat="1" applyFont="1" applyFill="1" applyBorder="1" applyAlignment="1">
      <alignment horizontal="center" vertical="center" wrapText="1"/>
    </xf>
    <xf numFmtId="43" fontId="28" fillId="17" borderId="9" xfId="5" applyFont="1" applyFill="1" applyBorder="1" applyAlignment="1">
      <alignment horizontal="right" vertical="center" wrapText="1"/>
    </xf>
    <xf numFmtId="0" fontId="27" fillId="17" borderId="10" xfId="4" applyFont="1" applyFill="1" applyBorder="1" applyAlignment="1">
      <alignment vertical="center" wrapText="1"/>
    </xf>
    <xf numFmtId="15" fontId="28" fillId="18" borderId="10" xfId="4" applyNumberFormat="1" applyFont="1" applyFill="1" applyBorder="1" applyAlignment="1">
      <alignment horizontal="left" vertical="center" wrapText="1"/>
    </xf>
    <xf numFmtId="49" fontId="28" fillId="18" borderId="10" xfId="4" applyNumberFormat="1" applyFont="1" applyFill="1" applyBorder="1" applyAlignment="1">
      <alignment horizontal="left" vertical="center" wrapText="1"/>
    </xf>
    <xf numFmtId="49" fontId="28" fillId="18" borderId="10" xfId="4" applyNumberFormat="1" applyFont="1" applyFill="1" applyBorder="1" applyAlignment="1">
      <alignment horizontal="center" vertical="center" wrapText="1"/>
    </xf>
    <xf numFmtId="43" fontId="28" fillId="18" borderId="9" xfId="5" applyFont="1" applyFill="1" applyBorder="1" applyAlignment="1">
      <alignment horizontal="right" vertical="center" wrapText="1"/>
    </xf>
    <xf numFmtId="0" fontId="27" fillId="18" borderId="10" xfId="4" applyFont="1" applyFill="1" applyBorder="1" applyAlignment="1">
      <alignment horizontal="left" vertical="center" wrapText="1"/>
    </xf>
    <xf numFmtId="15" fontId="28" fillId="19" borderId="10" xfId="4" applyNumberFormat="1" applyFont="1" applyFill="1" applyBorder="1" applyAlignment="1">
      <alignment horizontal="left" vertical="center" wrapText="1"/>
    </xf>
    <xf numFmtId="49" fontId="28" fillId="19" borderId="10" xfId="4" applyNumberFormat="1" applyFont="1" applyFill="1" applyBorder="1" applyAlignment="1">
      <alignment horizontal="left" vertical="center" wrapText="1"/>
    </xf>
    <xf numFmtId="49" fontId="28" fillId="19" borderId="10" xfId="4" applyNumberFormat="1" applyFont="1" applyFill="1" applyBorder="1" applyAlignment="1">
      <alignment horizontal="center" vertical="center" wrapText="1"/>
    </xf>
    <xf numFmtId="43" fontId="28" fillId="19" borderId="9" xfId="5" applyFont="1" applyFill="1" applyBorder="1" applyAlignment="1">
      <alignment horizontal="right" vertical="center" wrapText="1"/>
    </xf>
    <xf numFmtId="0" fontId="27" fillId="19" borderId="10" xfId="4" applyFont="1" applyFill="1" applyBorder="1" applyAlignment="1">
      <alignment horizontal="left" vertical="center" wrapText="1"/>
    </xf>
    <xf numFmtId="15" fontId="28" fillId="20" borderId="10" xfId="4" applyNumberFormat="1" applyFont="1" applyFill="1" applyBorder="1" applyAlignment="1">
      <alignment horizontal="left" vertical="center" wrapText="1"/>
    </xf>
    <xf numFmtId="49" fontId="28" fillId="20" borderId="10" xfId="4" applyNumberFormat="1" applyFont="1" applyFill="1" applyBorder="1" applyAlignment="1">
      <alignment horizontal="left" vertical="center" wrapText="1"/>
    </xf>
    <xf numFmtId="49" fontId="28" fillId="20" borderId="10" xfId="4" applyNumberFormat="1" applyFont="1" applyFill="1" applyBorder="1" applyAlignment="1">
      <alignment horizontal="center" vertical="center" wrapText="1"/>
    </xf>
    <xf numFmtId="43" fontId="28" fillId="20" borderId="9" xfId="5" applyFont="1" applyFill="1" applyBorder="1" applyAlignment="1">
      <alignment horizontal="right" vertical="center" wrapText="1"/>
    </xf>
    <xf numFmtId="0" fontId="27" fillId="20" borderId="10" xfId="4" applyFont="1" applyFill="1" applyBorder="1" applyAlignment="1">
      <alignment horizontal="left" vertical="center" wrapText="1"/>
    </xf>
    <xf numFmtId="0" fontId="27" fillId="0" borderId="10" xfId="4" applyFont="1" applyBorder="1" applyAlignment="1">
      <alignment vertical="center" wrapText="1"/>
    </xf>
    <xf numFmtId="15" fontId="28" fillId="21" borderId="10" xfId="4" applyNumberFormat="1" applyFont="1" applyFill="1" applyBorder="1" applyAlignment="1">
      <alignment horizontal="left" vertical="center" wrapText="1"/>
    </xf>
    <xf numFmtId="49" fontId="28" fillId="21" borderId="10" xfId="4" applyNumberFormat="1" applyFont="1" applyFill="1" applyBorder="1" applyAlignment="1">
      <alignment horizontal="left" vertical="center" wrapText="1"/>
    </xf>
    <xf numFmtId="49" fontId="28" fillId="21" borderId="10" xfId="4" applyNumberFormat="1" applyFont="1" applyFill="1" applyBorder="1" applyAlignment="1">
      <alignment horizontal="center" vertical="center" wrapText="1"/>
    </xf>
    <xf numFmtId="43" fontId="28" fillId="21" borderId="9" xfId="5" applyFont="1" applyFill="1" applyBorder="1" applyAlignment="1">
      <alignment horizontal="right" vertical="center" wrapText="1"/>
    </xf>
    <xf numFmtId="0" fontId="27" fillId="21" borderId="10" xfId="4" applyFont="1" applyFill="1" applyBorder="1" applyAlignment="1">
      <alignment vertical="center" wrapText="1"/>
    </xf>
    <xf numFmtId="0" fontId="27" fillId="21" borderId="10" xfId="4" applyFont="1" applyFill="1" applyBorder="1" applyAlignment="1">
      <alignment horizontal="left" vertical="center" wrapText="1"/>
    </xf>
    <xf numFmtId="0" fontId="27" fillId="0" borderId="10" xfId="4" applyFont="1" applyBorder="1"/>
    <xf numFmtId="15" fontId="28" fillId="22" borderId="10" xfId="4" applyNumberFormat="1" applyFont="1" applyFill="1" applyBorder="1" applyAlignment="1">
      <alignment horizontal="left" vertical="center" wrapText="1"/>
    </xf>
    <xf numFmtId="49" fontId="28" fillId="22" borderId="10" xfId="4" applyNumberFormat="1" applyFont="1" applyFill="1" applyBorder="1" applyAlignment="1">
      <alignment horizontal="left" vertical="center" wrapText="1"/>
    </xf>
    <xf numFmtId="49" fontId="28" fillId="22" borderId="10" xfId="4" applyNumberFormat="1" applyFont="1" applyFill="1" applyBorder="1" applyAlignment="1">
      <alignment horizontal="center" vertical="center" wrapText="1"/>
    </xf>
    <xf numFmtId="43" fontId="28" fillId="22" borderId="9" xfId="5" applyFont="1" applyFill="1" applyBorder="1" applyAlignment="1">
      <alignment horizontal="right" vertical="center" wrapText="1"/>
    </xf>
    <xf numFmtId="0" fontId="27" fillId="22" borderId="10" xfId="4" applyFont="1" applyFill="1" applyBorder="1" applyAlignment="1">
      <alignment vertical="center" wrapText="1"/>
    </xf>
    <xf numFmtId="49" fontId="28" fillId="23" borderId="10" xfId="4" applyNumberFormat="1" applyFont="1" applyFill="1" applyBorder="1" applyAlignment="1">
      <alignment horizontal="left" vertical="center" wrapText="1"/>
    </xf>
    <xf numFmtId="49" fontId="28" fillId="23" borderId="10" xfId="4" applyNumberFormat="1" applyFont="1" applyFill="1" applyBorder="1" applyAlignment="1">
      <alignment horizontal="center" vertical="center" wrapText="1"/>
    </xf>
    <xf numFmtId="43" fontId="28" fillId="23" borderId="9" xfId="5" applyFont="1" applyFill="1" applyBorder="1" applyAlignment="1">
      <alignment horizontal="right" vertical="center" wrapText="1"/>
    </xf>
    <xf numFmtId="0" fontId="27" fillId="23" borderId="10" xfId="4" applyFont="1" applyFill="1" applyBorder="1" applyAlignment="1">
      <alignment horizontal="left" vertical="center" wrapText="1"/>
    </xf>
    <xf numFmtId="15" fontId="28" fillId="24" borderId="10" xfId="4" applyNumberFormat="1" applyFont="1" applyFill="1" applyBorder="1" applyAlignment="1">
      <alignment horizontal="left" vertical="center" wrapText="1"/>
    </xf>
    <xf numFmtId="49" fontId="28" fillId="24" borderId="10" xfId="4" applyNumberFormat="1" applyFont="1" applyFill="1" applyBorder="1" applyAlignment="1">
      <alignment horizontal="left" vertical="center" wrapText="1"/>
    </xf>
    <xf numFmtId="49" fontId="28" fillId="24" borderId="10" xfId="4" applyNumberFormat="1" applyFont="1" applyFill="1" applyBorder="1" applyAlignment="1">
      <alignment horizontal="center" vertical="center" wrapText="1"/>
    </xf>
    <xf numFmtId="43" fontId="28" fillId="24" borderId="9" xfId="5" applyFont="1" applyFill="1" applyBorder="1" applyAlignment="1">
      <alignment horizontal="right" vertical="center" wrapText="1"/>
    </xf>
    <xf numFmtId="0" fontId="27" fillId="24" borderId="10" xfId="4" applyFont="1" applyFill="1" applyBorder="1" applyAlignment="1">
      <alignment horizontal="left" vertical="center" wrapText="1"/>
    </xf>
    <xf numFmtId="15" fontId="28" fillId="24" borderId="10" xfId="4" applyNumberFormat="1" applyFont="1" applyFill="1" applyBorder="1" applyAlignment="1">
      <alignment horizontal="center" vertical="center" wrapText="1"/>
    </xf>
    <xf numFmtId="49" fontId="28" fillId="25" borderId="10" xfId="4" applyNumberFormat="1" applyFont="1" applyFill="1" applyBorder="1" applyAlignment="1">
      <alignment horizontal="left" vertical="center" wrapText="1"/>
    </xf>
    <xf numFmtId="49" fontId="28" fillId="25" borderId="10" xfId="4" applyNumberFormat="1" applyFont="1" applyFill="1" applyBorder="1" applyAlignment="1">
      <alignment horizontal="center" vertical="center" wrapText="1"/>
    </xf>
    <xf numFmtId="43" fontId="28" fillId="25" borderId="9" xfId="5" applyFont="1" applyFill="1" applyBorder="1" applyAlignment="1">
      <alignment horizontal="right" vertical="center" wrapText="1"/>
    </xf>
    <xf numFmtId="0" fontId="27" fillId="25" borderId="10" xfId="4" applyFont="1" applyFill="1" applyBorder="1" applyAlignment="1">
      <alignment horizontal="left" vertical="center" wrapText="1"/>
    </xf>
    <xf numFmtId="15" fontId="28" fillId="26" borderId="10" xfId="4" applyNumberFormat="1" applyFont="1" applyFill="1" applyBorder="1" applyAlignment="1">
      <alignment horizontal="left" vertical="center" wrapText="1"/>
    </xf>
    <xf numFmtId="49" fontId="28" fillId="26" borderId="10" xfId="4" applyNumberFormat="1" applyFont="1" applyFill="1" applyBorder="1" applyAlignment="1">
      <alignment horizontal="left" vertical="center" wrapText="1"/>
    </xf>
    <xf numFmtId="49" fontId="28" fillId="26" borderId="10" xfId="4" applyNumberFormat="1" applyFont="1" applyFill="1" applyBorder="1" applyAlignment="1">
      <alignment horizontal="center" vertical="center" wrapText="1"/>
    </xf>
    <xf numFmtId="43" fontId="28" fillId="26" borderId="9" xfId="5" applyFont="1" applyFill="1" applyBorder="1" applyAlignment="1">
      <alignment horizontal="right" vertical="center" wrapText="1"/>
    </xf>
    <xf numFmtId="0" fontId="27" fillId="26" borderId="10" xfId="4" applyFont="1" applyFill="1" applyBorder="1" applyAlignment="1">
      <alignment horizontal="left" vertical="center" wrapText="1"/>
    </xf>
    <xf numFmtId="15" fontId="28" fillId="27" borderId="10" xfId="4" applyNumberFormat="1" applyFont="1" applyFill="1" applyBorder="1" applyAlignment="1">
      <alignment horizontal="left" vertical="center" wrapText="1"/>
    </xf>
    <xf numFmtId="49" fontId="28" fillId="27" borderId="10" xfId="4" applyNumberFormat="1" applyFont="1" applyFill="1" applyBorder="1" applyAlignment="1">
      <alignment horizontal="left" vertical="center" wrapText="1"/>
    </xf>
    <xf numFmtId="49" fontId="28" fillId="27" borderId="10" xfId="4" applyNumberFormat="1" applyFont="1" applyFill="1" applyBorder="1" applyAlignment="1">
      <alignment horizontal="center" vertical="center" wrapText="1"/>
    </xf>
    <xf numFmtId="43" fontId="28" fillId="27" borderId="9" xfId="5" applyFont="1" applyFill="1" applyBorder="1" applyAlignment="1">
      <alignment horizontal="right" vertical="center" wrapText="1"/>
    </xf>
    <xf numFmtId="0" fontId="27" fillId="27" borderId="10" xfId="4" applyFont="1" applyFill="1" applyBorder="1" applyAlignment="1">
      <alignment horizontal="left" vertical="center" wrapText="1"/>
    </xf>
    <xf numFmtId="49" fontId="29" fillId="27" borderId="10" xfId="4" applyNumberFormat="1" applyFont="1" applyFill="1" applyBorder="1" applyAlignment="1">
      <alignment horizontal="center" vertical="center" wrapText="1"/>
    </xf>
    <xf numFmtId="43" fontId="29" fillId="27" borderId="9" xfId="5" applyFont="1" applyFill="1" applyBorder="1" applyAlignment="1">
      <alignment horizontal="right" vertical="center" wrapText="1"/>
    </xf>
    <xf numFmtId="0" fontId="29" fillId="27" borderId="10" xfId="4" applyFont="1" applyFill="1" applyBorder="1" applyAlignment="1">
      <alignment horizontal="left" vertical="center" wrapText="1"/>
    </xf>
    <xf numFmtId="15" fontId="28" fillId="28" borderId="10" xfId="4" applyNumberFormat="1" applyFont="1" applyFill="1" applyBorder="1" applyAlignment="1">
      <alignment horizontal="left" vertical="center" wrapText="1"/>
    </xf>
    <xf numFmtId="49" fontId="28" fillId="28" borderId="10" xfId="4" applyNumberFormat="1" applyFont="1" applyFill="1" applyBorder="1" applyAlignment="1">
      <alignment horizontal="left" vertical="center" wrapText="1"/>
    </xf>
    <xf numFmtId="49" fontId="28" fillId="28" borderId="10" xfId="4" applyNumberFormat="1" applyFont="1" applyFill="1" applyBorder="1" applyAlignment="1">
      <alignment horizontal="center" vertical="center" wrapText="1"/>
    </xf>
    <xf numFmtId="43" fontId="28" fillId="28" borderId="9" xfId="5" applyFont="1" applyFill="1" applyBorder="1" applyAlignment="1">
      <alignment horizontal="right" vertical="center" wrapText="1"/>
    </xf>
    <xf numFmtId="0" fontId="27" fillId="28" borderId="10" xfId="4" applyFont="1" applyFill="1" applyBorder="1" applyAlignment="1">
      <alignment horizontal="left" vertical="center" wrapText="1"/>
    </xf>
    <xf numFmtId="15" fontId="28" fillId="13" borderId="10" xfId="4" applyNumberFormat="1" applyFont="1" applyFill="1" applyBorder="1" applyAlignment="1">
      <alignment horizontal="left" vertical="center" wrapText="1"/>
    </xf>
    <xf numFmtId="49" fontId="28" fillId="13" borderId="10" xfId="4" applyNumberFormat="1" applyFont="1" applyFill="1" applyBorder="1" applyAlignment="1">
      <alignment horizontal="left" vertical="center" wrapText="1"/>
    </xf>
    <xf numFmtId="49" fontId="28" fillId="13" borderId="10" xfId="4" applyNumberFormat="1" applyFont="1" applyFill="1" applyBorder="1" applyAlignment="1">
      <alignment horizontal="center" vertical="center" wrapText="1"/>
    </xf>
    <xf numFmtId="43" fontId="28" fillId="13" borderId="9" xfId="5" applyFont="1" applyFill="1" applyBorder="1" applyAlignment="1">
      <alignment horizontal="right" vertical="center" wrapText="1"/>
    </xf>
    <xf numFmtId="0" fontId="27" fillId="13" borderId="10" xfId="4" applyFont="1" applyFill="1" applyBorder="1" applyAlignment="1">
      <alignment vertical="center" wrapText="1"/>
    </xf>
    <xf numFmtId="0" fontId="27" fillId="13" borderId="10" xfId="4" applyFont="1" applyFill="1" applyBorder="1" applyAlignment="1">
      <alignment horizontal="left" vertical="center" wrapText="1"/>
    </xf>
    <xf numFmtId="49" fontId="29" fillId="28" borderId="10" xfId="4" applyNumberFormat="1" applyFont="1" applyFill="1" applyBorder="1" applyAlignment="1">
      <alignment horizontal="center" vertical="center" wrapText="1"/>
    </xf>
    <xf numFmtId="43" fontId="29" fillId="28" borderId="9" xfId="5" applyFont="1" applyFill="1" applyBorder="1" applyAlignment="1">
      <alignment horizontal="right" vertical="center" wrapText="1"/>
    </xf>
    <xf numFmtId="0" fontId="29" fillId="28" borderId="10" xfId="4" applyFont="1" applyFill="1" applyBorder="1" applyAlignment="1">
      <alignment horizontal="left" vertical="center" wrapText="1"/>
    </xf>
    <xf numFmtId="49" fontId="29" fillId="28" borderId="10" xfId="4" applyNumberFormat="1" applyFont="1" applyFill="1" applyBorder="1" applyAlignment="1">
      <alignment horizontal="left" vertical="center" wrapText="1"/>
    </xf>
    <xf numFmtId="15" fontId="28" fillId="29" borderId="10" xfId="4" applyNumberFormat="1" applyFont="1" applyFill="1" applyBorder="1" applyAlignment="1">
      <alignment horizontal="left" vertical="center" wrapText="1"/>
    </xf>
    <xf numFmtId="49" fontId="28" fillId="29" borderId="10" xfId="4" applyNumberFormat="1" applyFont="1" applyFill="1" applyBorder="1" applyAlignment="1">
      <alignment horizontal="left" vertical="center" wrapText="1"/>
    </xf>
    <xf numFmtId="49" fontId="28" fillId="29" borderId="10" xfId="4" applyNumberFormat="1" applyFont="1" applyFill="1" applyBorder="1" applyAlignment="1">
      <alignment horizontal="center" vertical="center" wrapText="1"/>
    </xf>
    <xf numFmtId="43" fontId="28" fillId="29" borderId="9" xfId="5" applyFont="1" applyFill="1" applyBorder="1" applyAlignment="1">
      <alignment horizontal="right" vertical="center" wrapText="1"/>
    </xf>
    <xf numFmtId="0" fontId="27" fillId="29" borderId="10" xfId="4" applyFont="1" applyFill="1" applyBorder="1" applyAlignment="1">
      <alignment vertical="center" wrapText="1"/>
    </xf>
    <xf numFmtId="15" fontId="28" fillId="30" borderId="10" xfId="4" applyNumberFormat="1" applyFont="1" applyFill="1" applyBorder="1" applyAlignment="1">
      <alignment horizontal="left" vertical="center" wrapText="1"/>
    </xf>
    <xf numFmtId="49" fontId="28" fillId="30" borderId="10" xfId="4" applyNumberFormat="1" applyFont="1" applyFill="1" applyBorder="1" applyAlignment="1">
      <alignment horizontal="left" vertical="center" wrapText="1"/>
    </xf>
    <xf numFmtId="49" fontId="28" fillId="30" borderId="10" xfId="4" applyNumberFormat="1" applyFont="1" applyFill="1" applyBorder="1" applyAlignment="1">
      <alignment horizontal="center" vertical="center" wrapText="1"/>
    </xf>
    <xf numFmtId="43" fontId="28" fillId="30" borderId="9" xfId="5" applyFont="1" applyFill="1" applyBorder="1" applyAlignment="1">
      <alignment horizontal="right" vertical="center" wrapText="1"/>
    </xf>
    <xf numFmtId="0" fontId="27" fillId="30" borderId="10" xfId="4" applyFont="1" applyFill="1" applyBorder="1" applyAlignment="1">
      <alignment vertical="center" wrapText="1"/>
    </xf>
    <xf numFmtId="15" fontId="28" fillId="31" borderId="10" xfId="4" applyNumberFormat="1" applyFont="1" applyFill="1" applyBorder="1" applyAlignment="1">
      <alignment horizontal="left" vertical="center" wrapText="1"/>
    </xf>
    <xf numFmtId="49" fontId="28" fillId="31" borderId="10" xfId="4" applyNumberFormat="1" applyFont="1" applyFill="1" applyBorder="1" applyAlignment="1">
      <alignment horizontal="left" vertical="center" wrapText="1"/>
    </xf>
    <xf numFmtId="49" fontId="28" fillId="31" borderId="10" xfId="4" applyNumberFormat="1" applyFont="1" applyFill="1" applyBorder="1" applyAlignment="1">
      <alignment horizontal="center" vertical="center" wrapText="1"/>
    </xf>
    <xf numFmtId="43" fontId="28" fillId="31" borderId="9" xfId="5" applyFont="1" applyFill="1" applyBorder="1" applyAlignment="1">
      <alignment horizontal="right" vertical="center" wrapText="1"/>
    </xf>
    <xf numFmtId="0" fontId="27" fillId="31" borderId="10" xfId="4" applyFont="1" applyFill="1" applyBorder="1" applyAlignment="1">
      <alignment horizontal="left" vertical="center" wrapText="1"/>
    </xf>
    <xf numFmtId="15" fontId="28" fillId="32" borderId="10" xfId="4" applyNumberFormat="1" applyFont="1" applyFill="1" applyBorder="1" applyAlignment="1">
      <alignment horizontal="left" vertical="center" wrapText="1"/>
    </xf>
    <xf numFmtId="49" fontId="28" fillId="32" borderId="10" xfId="4" applyNumberFormat="1" applyFont="1" applyFill="1" applyBorder="1" applyAlignment="1">
      <alignment horizontal="left" vertical="center" wrapText="1"/>
    </xf>
    <xf numFmtId="49" fontId="28" fillId="32" borderId="10" xfId="4" applyNumberFormat="1" applyFont="1" applyFill="1" applyBorder="1" applyAlignment="1">
      <alignment horizontal="center" vertical="center" wrapText="1"/>
    </xf>
    <xf numFmtId="43" fontId="28" fillId="32" borderId="9" xfId="5" applyFont="1" applyFill="1" applyBorder="1" applyAlignment="1">
      <alignment horizontal="right" vertical="center" wrapText="1"/>
    </xf>
    <xf numFmtId="0" fontId="27" fillId="32" borderId="10" xfId="4" applyFont="1" applyFill="1" applyBorder="1" applyAlignment="1">
      <alignment vertical="center" wrapText="1"/>
    </xf>
    <xf numFmtId="0" fontId="27" fillId="33" borderId="10" xfId="4" applyFont="1" applyFill="1" applyBorder="1" applyAlignment="1">
      <alignment horizontal="left"/>
    </xf>
    <xf numFmtId="49" fontId="28" fillId="33" borderId="10" xfId="4" applyNumberFormat="1" applyFont="1" applyFill="1" applyBorder="1" applyAlignment="1">
      <alignment horizontal="left" vertical="center" wrapText="1"/>
    </xf>
    <xf numFmtId="49" fontId="28" fillId="33" borderId="10" xfId="4" applyNumberFormat="1" applyFont="1" applyFill="1" applyBorder="1" applyAlignment="1">
      <alignment horizontal="center" vertical="center" wrapText="1"/>
    </xf>
    <xf numFmtId="43" fontId="28" fillId="33" borderId="9" xfId="5" applyFont="1" applyFill="1" applyBorder="1" applyAlignment="1">
      <alignment horizontal="right" vertical="center" wrapText="1"/>
    </xf>
    <xf numFmtId="0" fontId="27" fillId="33" borderId="10" xfId="4" applyFont="1" applyFill="1" applyBorder="1" applyAlignment="1">
      <alignment vertical="center" wrapText="1"/>
    </xf>
    <xf numFmtId="15" fontId="28" fillId="34" borderId="10" xfId="4" applyNumberFormat="1" applyFont="1" applyFill="1" applyBorder="1" applyAlignment="1">
      <alignment horizontal="left" vertical="center" wrapText="1"/>
    </xf>
    <xf numFmtId="49" fontId="28" fillId="34" borderId="10" xfId="4" applyNumberFormat="1" applyFont="1" applyFill="1" applyBorder="1" applyAlignment="1">
      <alignment horizontal="left" vertical="center" wrapText="1"/>
    </xf>
    <xf numFmtId="49" fontId="28" fillId="34" borderId="10" xfId="4" applyNumberFormat="1" applyFont="1" applyFill="1" applyBorder="1" applyAlignment="1">
      <alignment horizontal="center" vertical="center" wrapText="1"/>
    </xf>
    <xf numFmtId="43" fontId="28" fillId="34" borderId="9" xfId="5" applyFont="1" applyFill="1" applyBorder="1" applyAlignment="1">
      <alignment horizontal="right" vertical="center" wrapText="1"/>
    </xf>
    <xf numFmtId="0" fontId="27" fillId="34" borderId="10" xfId="4" applyFont="1" applyFill="1" applyBorder="1" applyAlignment="1">
      <alignment vertical="center" wrapText="1"/>
    </xf>
    <xf numFmtId="49" fontId="29" fillId="34" borderId="10" xfId="4" applyNumberFormat="1" applyFont="1" applyFill="1" applyBorder="1" applyAlignment="1">
      <alignment horizontal="left" vertical="center" wrapText="1"/>
    </xf>
    <xf numFmtId="49" fontId="29" fillId="34" borderId="10" xfId="4" applyNumberFormat="1" applyFont="1" applyFill="1" applyBorder="1" applyAlignment="1">
      <alignment horizontal="center" vertical="center" wrapText="1"/>
    </xf>
    <xf numFmtId="43" fontId="29" fillId="34" borderId="9" xfId="5" applyFont="1" applyFill="1" applyBorder="1" applyAlignment="1">
      <alignment horizontal="right" vertical="center" wrapText="1"/>
    </xf>
    <xf numFmtId="0" fontId="27" fillId="34" borderId="10" xfId="4" applyFont="1" applyFill="1" applyBorder="1" applyAlignment="1">
      <alignment horizontal="left" vertical="center" wrapText="1"/>
    </xf>
    <xf numFmtId="0" fontId="27" fillId="35" borderId="10" xfId="4" applyFont="1" applyFill="1" applyBorder="1" applyAlignment="1">
      <alignment wrapText="1"/>
    </xf>
    <xf numFmtId="49" fontId="28" fillId="35" borderId="10" xfId="4" applyNumberFormat="1" applyFont="1" applyFill="1" applyBorder="1" applyAlignment="1">
      <alignment horizontal="left" vertical="center" wrapText="1"/>
    </xf>
    <xf numFmtId="49" fontId="28" fillId="35" borderId="10" xfId="4" applyNumberFormat="1" applyFont="1" applyFill="1" applyBorder="1" applyAlignment="1">
      <alignment horizontal="center" vertical="center" wrapText="1"/>
    </xf>
    <xf numFmtId="43" fontId="28" fillId="35" borderId="9" xfId="5" applyFont="1" applyFill="1" applyBorder="1" applyAlignment="1">
      <alignment horizontal="right" vertical="center" wrapText="1"/>
    </xf>
    <xf numFmtId="0" fontId="27" fillId="35" borderId="10" xfId="4" applyFont="1" applyFill="1" applyBorder="1" applyAlignment="1">
      <alignment horizontal="left" vertical="center" wrapText="1"/>
    </xf>
    <xf numFmtId="0" fontId="27" fillId="36" borderId="10" xfId="4" applyFont="1" applyFill="1" applyBorder="1" applyAlignment="1">
      <alignment horizontal="left"/>
    </xf>
    <xf numFmtId="49" fontId="28" fillId="36" borderId="10" xfId="4" applyNumberFormat="1" applyFont="1" applyFill="1" applyBorder="1" applyAlignment="1">
      <alignment horizontal="left" vertical="center" wrapText="1"/>
    </xf>
    <xf numFmtId="49" fontId="28" fillId="36" borderId="10" xfId="4" applyNumberFormat="1" applyFont="1" applyFill="1" applyBorder="1" applyAlignment="1">
      <alignment horizontal="center" vertical="center" wrapText="1"/>
    </xf>
    <xf numFmtId="43" fontId="28" fillId="36" borderId="9" xfId="5" applyFont="1" applyFill="1" applyBorder="1" applyAlignment="1">
      <alignment horizontal="right" vertical="center" wrapText="1"/>
    </xf>
    <xf numFmtId="0" fontId="27" fillId="36" borderId="10" xfId="4" applyFont="1" applyFill="1" applyBorder="1" applyAlignment="1">
      <alignment vertical="center" wrapText="1"/>
    </xf>
    <xf numFmtId="15" fontId="28" fillId="37" borderId="10" xfId="4" applyNumberFormat="1" applyFont="1" applyFill="1" applyBorder="1" applyAlignment="1">
      <alignment horizontal="left" vertical="center" wrapText="1"/>
    </xf>
    <xf numFmtId="49" fontId="28" fillId="37" borderId="10" xfId="4" applyNumberFormat="1" applyFont="1" applyFill="1" applyBorder="1" applyAlignment="1">
      <alignment horizontal="left" vertical="center" wrapText="1"/>
    </xf>
    <xf numFmtId="49" fontId="28" fillId="37" borderId="10" xfId="4" applyNumberFormat="1" applyFont="1" applyFill="1" applyBorder="1" applyAlignment="1">
      <alignment horizontal="center" vertical="center" wrapText="1"/>
    </xf>
    <xf numFmtId="43" fontId="28" fillId="37" borderId="9" xfId="5" applyFont="1" applyFill="1" applyBorder="1" applyAlignment="1">
      <alignment horizontal="right" vertical="center" wrapText="1"/>
    </xf>
    <xf numFmtId="0" fontId="27" fillId="37" borderId="10" xfId="4" applyFont="1" applyFill="1" applyBorder="1" applyAlignment="1">
      <alignment vertical="center" wrapText="1"/>
    </xf>
    <xf numFmtId="49" fontId="28" fillId="37" borderId="9" xfId="4" applyNumberFormat="1" applyFont="1" applyFill="1" applyBorder="1" applyAlignment="1">
      <alignment horizontal="right" vertical="center" wrapText="1"/>
    </xf>
    <xf numFmtId="43" fontId="28" fillId="37" borderId="10" xfId="5" applyFont="1" applyFill="1" applyBorder="1" applyAlignment="1">
      <alignment horizontal="left" vertical="center" wrapText="1"/>
    </xf>
    <xf numFmtId="0" fontId="27" fillId="37" borderId="9" xfId="4" applyFont="1" applyFill="1" applyBorder="1" applyAlignment="1">
      <alignment vertical="center" wrapText="1"/>
    </xf>
    <xf numFmtId="15" fontId="28" fillId="4" borderId="10" xfId="4" applyNumberFormat="1" applyFont="1" applyFill="1" applyBorder="1" applyAlignment="1">
      <alignment horizontal="left" vertical="center" wrapText="1"/>
    </xf>
    <xf numFmtId="49" fontId="28" fillId="4" borderId="10" xfId="4" applyNumberFormat="1" applyFont="1" applyFill="1" applyBorder="1" applyAlignment="1">
      <alignment horizontal="left" vertical="center" wrapText="1"/>
    </xf>
    <xf numFmtId="49" fontId="28" fillId="4" borderId="10" xfId="4" applyNumberFormat="1" applyFont="1" applyFill="1" applyBorder="1" applyAlignment="1">
      <alignment horizontal="center" vertical="center" wrapText="1"/>
    </xf>
    <xf numFmtId="43" fontId="28" fillId="4" borderId="9" xfId="5" applyFont="1" applyFill="1" applyBorder="1" applyAlignment="1">
      <alignment horizontal="right" vertical="center" wrapText="1"/>
    </xf>
    <xf numFmtId="0" fontId="27" fillId="4" borderId="10" xfId="4" applyFont="1" applyFill="1" applyBorder="1" applyAlignment="1">
      <alignment vertical="center" wrapText="1"/>
    </xf>
    <xf numFmtId="49" fontId="28" fillId="4" borderId="12" xfId="4" applyNumberFormat="1" applyFont="1" applyFill="1" applyBorder="1" applyAlignment="1">
      <alignment horizontal="left" vertical="center" wrapText="1"/>
    </xf>
    <xf numFmtId="49" fontId="28" fillId="4" borderId="12" xfId="4" applyNumberFormat="1" applyFont="1" applyFill="1" applyBorder="1" applyAlignment="1">
      <alignment horizontal="center" vertical="center" wrapText="1"/>
    </xf>
    <xf numFmtId="43" fontId="28" fillId="4" borderId="13" xfId="5" applyFont="1" applyFill="1" applyBorder="1" applyAlignment="1">
      <alignment horizontal="right" vertical="center" wrapText="1"/>
    </xf>
    <xf numFmtId="0" fontId="23" fillId="0" borderId="0" xfId="6" applyFont="1"/>
    <xf numFmtId="0" fontId="2" fillId="0" borderId="0" xfId="6"/>
    <xf numFmtId="0" fontId="27" fillId="0" borderId="0" xfId="4" applyFont="1" applyAlignment="1">
      <alignment vertical="center" wrapText="1"/>
    </xf>
    <xf numFmtId="0" fontId="2" fillId="0" borderId="0" xfId="6" applyAlignment="1">
      <alignment horizontal="left"/>
    </xf>
    <xf numFmtId="0" fontId="27" fillId="0" borderId="0" xfId="4" applyFont="1" applyAlignment="1">
      <alignment horizontal="center" vertical="center" wrapText="1"/>
    </xf>
    <xf numFmtId="0" fontId="27" fillId="0" borderId="0" xfId="4" applyFont="1" applyAlignment="1">
      <alignment horizontal="left" vertical="center" wrapText="1"/>
    </xf>
    <xf numFmtId="0" fontId="9" fillId="8" borderId="10" xfId="0" applyFont="1" applyFill="1" applyBorder="1" applyAlignment="1">
      <alignment horizontal="center" vertical="center" wrapText="1"/>
    </xf>
    <xf numFmtId="0" fontId="10" fillId="6" borderId="0" xfId="0" applyFont="1" applyFill="1"/>
    <xf numFmtId="164" fontId="15" fillId="6" borderId="0" xfId="1" applyNumberFormat="1" applyFont="1" applyFill="1" applyBorder="1" applyAlignment="1" applyProtection="1">
      <alignment vertical="top"/>
      <protection locked="0"/>
    </xf>
    <xf numFmtId="164" fontId="15" fillId="6" borderId="0" xfId="1" applyNumberFormat="1" applyFont="1" applyFill="1" applyBorder="1" applyAlignment="1" applyProtection="1">
      <alignment horizontal="right" vertical="top"/>
      <protection hidden="1"/>
    </xf>
    <xf numFmtId="0" fontId="14" fillId="9" borderId="0" xfId="0" applyFont="1" applyFill="1" applyAlignment="1">
      <alignment wrapText="1"/>
    </xf>
    <xf numFmtId="0" fontId="5" fillId="2" borderId="0" xfId="4" applyFont="1" applyFill="1" applyAlignment="1">
      <alignment wrapText="1"/>
    </xf>
    <xf numFmtId="0" fontId="5" fillId="8" borderId="0" xfId="4" applyFont="1" applyFill="1" applyAlignment="1">
      <alignment wrapText="1"/>
    </xf>
    <xf numFmtId="0" fontId="11" fillId="9" borderId="0" xfId="0" applyFont="1" applyFill="1" applyAlignment="1" applyProtection="1">
      <alignment wrapText="1"/>
      <protection locked="0"/>
    </xf>
    <xf numFmtId="0" fontId="15" fillId="11" borderId="5" xfId="0" applyFont="1" applyFill="1" applyBorder="1" applyAlignment="1">
      <alignment vertical="top" wrapText="1"/>
    </xf>
    <xf numFmtId="0" fontId="7" fillId="6" borderId="0" xfId="4" applyFont="1" applyFill="1" applyAlignment="1">
      <alignment wrapText="1"/>
    </xf>
    <xf numFmtId="0" fontId="7" fillId="0" borderId="0" xfId="4" applyFont="1" applyAlignment="1">
      <alignment wrapText="1"/>
    </xf>
    <xf numFmtId="0" fontId="9" fillId="3" borderId="15" xfId="0" applyFont="1" applyFill="1" applyBorder="1" applyAlignment="1">
      <alignment horizontal="left"/>
    </xf>
    <xf numFmtId="0" fontId="9" fillId="7" borderId="15" xfId="0" applyFont="1" applyFill="1" applyBorder="1" applyProtection="1">
      <protection locked="0"/>
    </xf>
    <xf numFmtId="0" fontId="13" fillId="9" borderId="15" xfId="0" applyFont="1" applyFill="1" applyBorder="1" applyAlignment="1" applyProtection="1">
      <alignment horizontal="left"/>
      <protection locked="0"/>
    </xf>
    <xf numFmtId="0" fontId="8" fillId="2" borderId="15" xfId="0" applyFont="1" applyFill="1" applyBorder="1" applyAlignment="1">
      <alignment horizontal="left"/>
    </xf>
    <xf numFmtId="0" fontId="8" fillId="2" borderId="15" xfId="2" applyFont="1" applyFill="1" applyBorder="1" applyAlignment="1">
      <alignment horizontal="left" indent="2"/>
    </xf>
    <xf numFmtId="0" fontId="11" fillId="8" borderId="15" xfId="0" applyFont="1" applyFill="1" applyBorder="1" applyAlignment="1">
      <alignment horizontal="left"/>
    </xf>
    <xf numFmtId="0" fontId="11" fillId="9" borderId="15" xfId="0" applyFont="1" applyFill="1" applyBorder="1" applyProtection="1">
      <protection locked="0"/>
    </xf>
    <xf numFmtId="0" fontId="15" fillId="0" borderId="0" xfId="0" applyFont="1" applyAlignment="1">
      <alignment horizontal="center"/>
    </xf>
    <xf numFmtId="0" fontId="4" fillId="2" borderId="0" xfId="4" applyFill="1"/>
    <xf numFmtId="0" fontId="4" fillId="8" borderId="0" xfId="4" applyFill="1"/>
    <xf numFmtId="164" fontId="15" fillId="11" borderId="7" xfId="1" applyNumberFormat="1" applyFont="1" applyFill="1" applyBorder="1" applyAlignment="1" applyProtection="1">
      <alignment vertical="top"/>
      <protection hidden="1"/>
    </xf>
    <xf numFmtId="164" fontId="16" fillId="6" borderId="7" xfId="1" applyNumberFormat="1" applyFont="1" applyFill="1" applyBorder="1" applyAlignment="1" applyProtection="1">
      <alignment vertical="top"/>
      <protection locked="0"/>
    </xf>
    <xf numFmtId="164" fontId="15" fillId="6" borderId="7" xfId="1" applyNumberFormat="1" applyFont="1" applyFill="1" applyBorder="1" applyAlignment="1" applyProtection="1">
      <alignment vertical="top"/>
    </xf>
    <xf numFmtId="164" fontId="16" fillId="6" borderId="18" xfId="1" applyNumberFormat="1" applyFont="1" applyFill="1" applyBorder="1" applyAlignment="1" applyProtection="1">
      <alignment vertical="top"/>
      <protection locked="0"/>
    </xf>
    <xf numFmtId="0" fontId="16" fillId="6" borderId="0" xfId="2" applyFont="1" applyFill="1" applyAlignment="1">
      <alignment vertical="top" wrapText="1"/>
    </xf>
    <xf numFmtId="0" fontId="16" fillId="6" borderId="7" xfId="2" applyFont="1" applyFill="1" applyBorder="1" applyAlignment="1">
      <alignment vertical="top" wrapText="1"/>
    </xf>
    <xf numFmtId="0" fontId="32" fillId="0" borderId="14" xfId="0" applyFont="1" applyBorder="1" applyAlignment="1">
      <alignment horizontal="center"/>
    </xf>
    <xf numFmtId="0" fontId="18" fillId="10" borderId="10" xfId="2" applyFont="1" applyFill="1" applyBorder="1" applyAlignment="1">
      <alignment vertical="top"/>
    </xf>
    <xf numFmtId="0" fontId="15" fillId="10" borderId="10" xfId="2" applyFont="1" applyFill="1" applyBorder="1" applyAlignment="1">
      <alignment horizontal="center" vertical="top"/>
    </xf>
    <xf numFmtId="0" fontId="15" fillId="10" borderId="10" xfId="2" applyFont="1" applyFill="1" applyBorder="1" applyAlignment="1">
      <alignment vertical="top" wrapText="1"/>
    </xf>
    <xf numFmtId="164" fontId="15" fillId="10" borderId="10" xfId="1" applyNumberFormat="1" applyFont="1" applyFill="1" applyBorder="1" applyAlignment="1" applyProtection="1">
      <alignment vertical="top"/>
      <protection hidden="1"/>
    </xf>
    <xf numFmtId="0" fontId="18" fillId="12" borderId="10" xfId="2" applyFont="1" applyFill="1" applyBorder="1"/>
    <xf numFmtId="0" fontId="15" fillId="12" borderId="10" xfId="2" applyFont="1" applyFill="1" applyBorder="1" applyAlignment="1">
      <alignment horizontal="center"/>
    </xf>
    <xf numFmtId="0" fontId="15" fillId="12" borderId="10" xfId="2" applyFont="1" applyFill="1" applyBorder="1" applyAlignment="1">
      <alignment horizontal="center" vertical="top"/>
    </xf>
    <xf numFmtId="0" fontId="15" fillId="12" borderId="10" xfId="0" applyFont="1" applyFill="1" applyBorder="1" applyAlignment="1">
      <alignment wrapText="1"/>
    </xf>
    <xf numFmtId="164" fontId="15" fillId="12" borderId="10" xfId="1" applyNumberFormat="1" applyFont="1" applyFill="1" applyBorder="1" applyAlignment="1" applyProtection="1">
      <alignment vertical="top"/>
      <protection hidden="1"/>
    </xf>
    <xf numFmtId="0" fontId="18" fillId="11" borderId="10" xfId="2" applyFont="1" applyFill="1" applyBorder="1" applyAlignment="1">
      <alignment vertical="top"/>
    </xf>
    <xf numFmtId="0" fontId="15" fillId="11" borderId="10" xfId="2" applyFont="1" applyFill="1" applyBorder="1" applyAlignment="1">
      <alignment horizontal="center" vertical="top"/>
    </xf>
    <xf numFmtId="0" fontId="15" fillId="11" borderId="10" xfId="0" applyFont="1" applyFill="1" applyBorder="1" applyAlignment="1">
      <alignment vertical="top" wrapText="1"/>
    </xf>
    <xf numFmtId="164" fontId="15" fillId="11" borderId="10" xfId="1" applyNumberFormat="1" applyFont="1" applyFill="1" applyBorder="1" applyAlignment="1" applyProtection="1">
      <alignment vertical="top"/>
      <protection hidden="1"/>
    </xf>
    <xf numFmtId="0" fontId="18" fillId="6" borderId="10" xfId="2" applyFont="1" applyFill="1" applyBorder="1" applyAlignment="1">
      <alignment vertical="top"/>
    </xf>
    <xf numFmtId="0" fontId="15" fillId="6" borderId="10" xfId="2" applyFont="1" applyFill="1" applyBorder="1" applyAlignment="1">
      <alignment horizontal="center" vertical="top"/>
    </xf>
    <xf numFmtId="0" fontId="15" fillId="6" borderId="10" xfId="0" applyFont="1" applyFill="1" applyBorder="1" applyAlignment="1">
      <alignment vertical="top" wrapText="1"/>
    </xf>
    <xf numFmtId="164" fontId="15" fillId="6" borderId="10" xfId="1" applyNumberFormat="1" applyFont="1" applyFill="1" applyBorder="1" applyAlignment="1" applyProtection="1">
      <alignment vertical="top"/>
      <protection hidden="1"/>
    </xf>
    <xf numFmtId="0" fontId="17" fillId="6" borderId="10" xfId="2" applyFont="1" applyFill="1" applyBorder="1" applyAlignment="1">
      <alignment vertical="top"/>
    </xf>
    <xf numFmtId="0" fontId="16" fillId="6" borderId="10" xfId="2" applyFont="1" applyFill="1" applyBorder="1" applyAlignment="1">
      <alignment horizontal="center" vertical="top"/>
    </xf>
    <xf numFmtId="0" fontId="16" fillId="6" borderId="10" xfId="2" applyFont="1" applyFill="1" applyBorder="1" applyAlignment="1">
      <alignment vertical="top" wrapText="1"/>
    </xf>
    <xf numFmtId="164" fontId="16" fillId="6" borderId="10" xfId="1" applyNumberFormat="1" applyFont="1" applyFill="1" applyBorder="1" applyAlignment="1" applyProtection="1">
      <alignment vertical="top"/>
      <protection locked="0"/>
    </xf>
    <xf numFmtId="0" fontId="16" fillId="6" borderId="10" xfId="0" applyFont="1" applyFill="1" applyBorder="1" applyAlignment="1">
      <alignment vertical="top" wrapText="1"/>
    </xf>
    <xf numFmtId="0" fontId="7" fillId="0" borderId="10" xfId="4" applyFont="1" applyBorder="1"/>
    <xf numFmtId="0" fontId="16" fillId="6" borderId="10" xfId="0" applyFont="1" applyFill="1" applyBorder="1" applyAlignment="1" applyProtection="1">
      <alignment vertical="top" wrapText="1"/>
      <protection locked="0"/>
    </xf>
    <xf numFmtId="0" fontId="15" fillId="6" borderId="10" xfId="2" applyFont="1" applyFill="1" applyBorder="1" applyAlignment="1">
      <alignment vertical="top" wrapText="1"/>
    </xf>
    <xf numFmtId="0" fontId="17" fillId="6" borderId="10" xfId="2" applyFont="1" applyFill="1" applyBorder="1"/>
    <xf numFmtId="0" fontId="16" fillId="6" borderId="10" xfId="0" applyFont="1" applyFill="1" applyBorder="1" applyAlignment="1">
      <alignment wrapText="1"/>
    </xf>
    <xf numFmtId="164" fontId="15" fillId="6" borderId="10" xfId="1" applyNumberFormat="1" applyFont="1" applyFill="1" applyBorder="1" applyAlignment="1" applyProtection="1">
      <alignment vertical="top"/>
      <protection locked="0"/>
    </xf>
    <xf numFmtId="164" fontId="16" fillId="28" borderId="10" xfId="1" applyNumberFormat="1" applyFont="1" applyFill="1" applyBorder="1" applyAlignment="1" applyProtection="1">
      <alignment vertical="top"/>
      <protection locked="0"/>
    </xf>
    <xf numFmtId="0" fontId="18" fillId="6" borderId="10" xfId="2" applyFont="1" applyFill="1" applyBorder="1"/>
    <xf numFmtId="0" fontId="15" fillId="6" borderId="10" xfId="0" applyFont="1" applyFill="1" applyBorder="1" applyAlignment="1">
      <alignment wrapText="1"/>
    </xf>
    <xf numFmtId="164" fontId="15" fillId="6" borderId="10" xfId="1" applyNumberFormat="1" applyFont="1" applyFill="1" applyBorder="1" applyAlignment="1" applyProtection="1">
      <alignment vertical="top"/>
    </xf>
    <xf numFmtId="0" fontId="16" fillId="6" borderId="10" xfId="0" applyFont="1" applyFill="1" applyBorder="1" applyAlignment="1">
      <alignment vertical="center" wrapText="1"/>
    </xf>
    <xf numFmtId="164" fontId="15" fillId="11" borderId="10" xfId="1" applyNumberFormat="1" applyFont="1" applyFill="1" applyBorder="1" applyAlignment="1" applyProtection="1">
      <alignment vertical="top"/>
      <protection locked="0"/>
    </xf>
    <xf numFmtId="0" fontId="17" fillId="6" borderId="10" xfId="2" applyFont="1" applyFill="1" applyBorder="1" applyAlignment="1">
      <alignment horizontal="center" vertical="center"/>
    </xf>
    <xf numFmtId="0" fontId="16" fillId="6" borderId="10" xfId="2" applyFont="1" applyFill="1" applyBorder="1" applyAlignment="1">
      <alignment horizontal="center" vertical="center"/>
    </xf>
    <xf numFmtId="164" fontId="16" fillId="28" borderId="10" xfId="1" applyNumberFormat="1" applyFont="1" applyFill="1" applyBorder="1" applyAlignment="1" applyProtection="1">
      <alignment vertical="center"/>
      <protection locked="0"/>
    </xf>
    <xf numFmtId="164" fontId="17" fillId="28" borderId="10" xfId="1" applyNumberFormat="1" applyFont="1" applyFill="1" applyBorder="1" applyAlignment="1" applyProtection="1">
      <alignment vertical="top"/>
      <protection locked="0"/>
    </xf>
    <xf numFmtId="0" fontId="17" fillId="6" borderId="10" xfId="2" applyFont="1" applyFill="1" applyBorder="1" applyAlignment="1" applyProtection="1">
      <alignment vertical="top"/>
      <protection locked="0"/>
    </xf>
    <xf numFmtId="0" fontId="16" fillId="6" borderId="10" xfId="2" applyFont="1" applyFill="1" applyBorder="1" applyAlignment="1" applyProtection="1">
      <alignment horizontal="center" vertical="top"/>
      <protection locked="0"/>
    </xf>
    <xf numFmtId="0" fontId="15" fillId="6" borderId="10" xfId="2" applyFont="1" applyFill="1" applyBorder="1" applyAlignment="1">
      <alignment vertical="top"/>
    </xf>
    <xf numFmtId="0" fontId="16" fillId="6" borderId="10" xfId="2" applyFont="1" applyFill="1" applyBorder="1" applyAlignment="1">
      <alignment vertical="top"/>
    </xf>
    <xf numFmtId="164" fontId="16" fillId="6" borderId="10" xfId="1" applyNumberFormat="1" applyFont="1" applyFill="1" applyBorder="1" applyAlignment="1" applyProtection="1">
      <alignment vertical="top"/>
    </xf>
    <xf numFmtId="164" fontId="15" fillId="28" borderId="10" xfId="1" applyNumberFormat="1" applyFont="1" applyFill="1" applyBorder="1" applyAlignment="1" applyProtection="1">
      <alignment vertical="top"/>
      <protection locked="0"/>
    </xf>
    <xf numFmtId="0" fontId="30" fillId="0" borderId="0" xfId="7" applyFont="1" applyAlignment="1">
      <alignment vertical="center"/>
    </xf>
    <xf numFmtId="0" fontId="22" fillId="0" borderId="0" xfId="7" applyFont="1" applyAlignment="1">
      <alignment vertical="center"/>
    </xf>
    <xf numFmtId="0" fontId="31" fillId="0" borderId="0" xfId="7" applyFont="1" applyAlignment="1">
      <alignment vertical="center"/>
    </xf>
    <xf numFmtId="0" fontId="10" fillId="0" borderId="0" xfId="7" applyFont="1" applyAlignment="1">
      <alignment vertical="center"/>
    </xf>
    <xf numFmtId="0" fontId="22" fillId="0" borderId="0" xfId="7" applyFont="1" applyAlignment="1">
      <alignment horizontal="center" vertical="center" wrapText="1"/>
    </xf>
    <xf numFmtId="0" fontId="10" fillId="0" borderId="0" xfId="7" applyFont="1" applyAlignment="1">
      <alignment horizontal="center" vertical="center"/>
    </xf>
    <xf numFmtId="0" fontId="10" fillId="0" borderId="0" xfId="7" applyFont="1" applyAlignment="1">
      <alignment horizontal="left" vertical="top"/>
    </xf>
    <xf numFmtId="0" fontId="10" fillId="0" borderId="0" xfId="7" applyFont="1" applyAlignment="1">
      <alignment horizontal="left" vertical="center"/>
    </xf>
    <xf numFmtId="0" fontId="22" fillId="0" borderId="0" xfId="7" applyFont="1" applyAlignment="1">
      <alignment horizontal="center" vertical="center"/>
    </xf>
    <xf numFmtId="0" fontId="30" fillId="0" borderId="0" xfId="7" applyFont="1" applyAlignment="1">
      <alignment horizontal="center" vertical="center"/>
    </xf>
    <xf numFmtId="0" fontId="30" fillId="0" borderId="0" xfId="7" applyFont="1" applyAlignment="1">
      <alignment horizontal="left" vertical="center"/>
    </xf>
    <xf numFmtId="0" fontId="22" fillId="0" borderId="0" xfId="7" applyFont="1" applyAlignment="1">
      <alignment horizontal="left" vertical="center"/>
    </xf>
    <xf numFmtId="0" fontId="22" fillId="0" borderId="0" xfId="0" applyFont="1" applyAlignment="1">
      <alignment vertical="center"/>
    </xf>
    <xf numFmtId="0" fontId="31"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top"/>
    </xf>
    <xf numFmtId="0" fontId="10"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left" vertical="center"/>
    </xf>
    <xf numFmtId="0" fontId="35" fillId="0" borderId="0" xfId="0" applyFont="1" applyAlignment="1">
      <alignment vertical="center"/>
    </xf>
    <xf numFmtId="0" fontId="34" fillId="0" borderId="0" xfId="0" applyFont="1" applyAlignment="1">
      <alignment vertical="center"/>
    </xf>
    <xf numFmtId="0" fontId="9" fillId="0" borderId="0" xfId="0" applyFont="1" applyAlignment="1">
      <alignment vertical="center"/>
    </xf>
    <xf numFmtId="0" fontId="33" fillId="0" borderId="10" xfId="0" applyFont="1" applyBorder="1" applyAlignment="1">
      <alignment horizontal="center" vertical="center" wrapText="1"/>
    </xf>
    <xf numFmtId="0" fontId="33" fillId="0" borderId="10" xfId="0" applyFont="1" applyBorder="1" applyAlignment="1">
      <alignment horizontal="left" vertical="top"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xf>
    <xf numFmtId="0" fontId="33" fillId="0" borderId="10" xfId="0" applyFont="1" applyBorder="1" applyAlignment="1">
      <alignment horizontal="left" vertical="center"/>
    </xf>
    <xf numFmtId="0" fontId="10" fillId="0" borderId="10" xfId="0" applyFont="1" applyBorder="1" applyAlignment="1">
      <alignment horizontal="center" vertical="center" wrapText="1"/>
    </xf>
    <xf numFmtId="0" fontId="10" fillId="0" borderId="10" xfId="0" applyFont="1" applyBorder="1" applyAlignment="1">
      <alignment horizontal="left" vertical="top" wrapText="1"/>
    </xf>
    <xf numFmtId="0" fontId="10" fillId="0" borderId="10" xfId="0" applyFont="1" applyBorder="1" applyAlignment="1">
      <alignment horizontal="left" vertical="center" wrapText="1"/>
    </xf>
    <xf numFmtId="1" fontId="9" fillId="0" borderId="10" xfId="0" applyNumberFormat="1" applyFont="1" applyBorder="1" applyAlignment="1">
      <alignment horizontal="center" vertical="center"/>
    </xf>
    <xf numFmtId="0" fontId="10" fillId="0" borderId="10" xfId="0" applyFont="1" applyBorder="1" applyAlignment="1">
      <alignment horizontal="center" vertical="center"/>
    </xf>
    <xf numFmtId="0" fontId="30" fillId="0" borderId="10" xfId="0" applyFont="1" applyBorder="1" applyAlignment="1">
      <alignment horizontal="left" vertical="center" wrapText="1"/>
    </xf>
    <xf numFmtId="1" fontId="10" fillId="0" borderId="10" xfId="0" applyNumberFormat="1" applyFont="1" applyBorder="1" applyAlignment="1">
      <alignment horizontal="center" vertical="center"/>
    </xf>
    <xf numFmtId="1" fontId="10" fillId="0" borderId="10" xfId="0" applyNumberFormat="1" applyFont="1" applyBorder="1" applyAlignment="1">
      <alignment horizontal="center" vertical="center" wrapText="1"/>
    </xf>
    <xf numFmtId="0" fontId="36"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0" xfId="0" applyFont="1" applyBorder="1" applyAlignment="1">
      <alignment horizontal="center" vertical="center"/>
    </xf>
    <xf numFmtId="0" fontId="30" fillId="6" borderId="10"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9" fillId="8" borderId="10" xfId="0" applyFont="1" applyFill="1" applyBorder="1" applyAlignment="1">
      <alignment horizontal="left" vertical="top" wrapText="1"/>
    </xf>
    <xf numFmtId="0" fontId="9" fillId="8" borderId="10" xfId="0" applyFont="1" applyFill="1" applyBorder="1" applyAlignment="1">
      <alignment horizontal="left" vertical="center" wrapText="1"/>
    </xf>
    <xf numFmtId="49" fontId="10" fillId="0" borderId="0" xfId="7" applyNumberFormat="1" applyFont="1" applyAlignment="1">
      <alignment horizontal="center" vertical="center"/>
    </xf>
    <xf numFmtId="0" fontId="9" fillId="5" borderId="0" xfId="7" applyFont="1" applyFill="1" applyAlignment="1">
      <alignment horizontal="left"/>
    </xf>
    <xf numFmtId="0" fontId="9" fillId="3" borderId="0" xfId="7" applyFont="1" applyFill="1" applyAlignment="1">
      <alignment horizontal="left"/>
    </xf>
    <xf numFmtId="0" fontId="10" fillId="0" borderId="0" xfId="7" applyFont="1" applyAlignment="1">
      <alignment horizontal="center" vertical="center" wrapText="1"/>
    </xf>
    <xf numFmtId="0" fontId="10" fillId="0" borderId="10" xfId="4" applyFont="1" applyBorder="1" applyAlignment="1">
      <alignment horizontal="left" vertical="top"/>
    </xf>
    <xf numFmtId="0" fontId="10" fillId="0" borderId="10" xfId="4" applyFont="1" applyBorder="1" applyAlignment="1">
      <alignment horizontal="left" vertical="top" wrapText="1"/>
    </xf>
    <xf numFmtId="0" fontId="30" fillId="6" borderId="10" xfId="0" applyFont="1" applyFill="1" applyBorder="1" applyAlignment="1">
      <alignment horizontal="left" wrapText="1"/>
    </xf>
    <xf numFmtId="1" fontId="9" fillId="6" borderId="10" xfId="0" applyNumberFormat="1"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0" xfId="0" applyFont="1" applyFill="1" applyAlignment="1">
      <alignment vertical="center"/>
    </xf>
    <xf numFmtId="0" fontId="31" fillId="6" borderId="0" xfId="0" applyFont="1" applyFill="1" applyAlignment="1">
      <alignment vertical="center"/>
    </xf>
    <xf numFmtId="0" fontId="22" fillId="6" borderId="0" xfId="0" applyFont="1" applyFill="1" applyAlignment="1">
      <alignment vertical="center"/>
    </xf>
    <xf numFmtId="0" fontId="30" fillId="6" borderId="10" xfId="0" applyFont="1" applyFill="1" applyBorder="1" applyAlignment="1">
      <alignment horizontal="left" vertical="top" wrapText="1"/>
    </xf>
    <xf numFmtId="0" fontId="30" fillId="0" borderId="10" xfId="0" applyFont="1" applyBorder="1" applyAlignment="1">
      <alignment horizontal="left" wrapText="1"/>
    </xf>
    <xf numFmtId="0" fontId="10" fillId="0" borderId="0" xfId="0" applyFont="1" applyBorder="1" applyAlignment="1">
      <alignment horizontal="center" vertical="center" wrapText="1"/>
    </xf>
    <xf numFmtId="0" fontId="37" fillId="6" borderId="10" xfId="0" applyFont="1" applyFill="1" applyBorder="1" applyAlignment="1">
      <alignment horizontal="left" vertical="center" wrapText="1"/>
    </xf>
    <xf numFmtId="0" fontId="30" fillId="38" borderId="10" xfId="0" applyFont="1" applyFill="1" applyBorder="1" applyAlignment="1">
      <alignment horizontal="left" vertical="center" wrapText="1"/>
    </xf>
    <xf numFmtId="1" fontId="30" fillId="0" borderId="10" xfId="0" applyNumberFormat="1" applyFont="1" applyBorder="1" applyAlignment="1" applyProtection="1">
      <alignment horizontal="center" vertical="center" wrapText="1"/>
      <protection locked="0"/>
    </xf>
    <xf numFmtId="1" fontId="30" fillId="0" borderId="10" xfId="0" applyNumberFormat="1" applyFont="1" applyBorder="1" applyAlignment="1" applyProtection="1">
      <alignment horizontal="center" vertical="center"/>
      <protection locked="0"/>
    </xf>
    <xf numFmtId="0" fontId="30" fillId="6" borderId="12" xfId="0" applyFont="1" applyFill="1" applyBorder="1" applyAlignment="1">
      <alignment horizontal="left" vertical="center" wrapText="1"/>
    </xf>
    <xf numFmtId="0" fontId="30" fillId="38" borderId="19" xfId="0" applyFont="1" applyFill="1" applyBorder="1" applyAlignment="1">
      <alignment horizontal="left" vertical="center" wrapText="1"/>
    </xf>
    <xf numFmtId="1" fontId="30" fillId="0" borderId="10" xfId="0" applyNumberFormat="1" applyFont="1" applyBorder="1" applyAlignment="1" applyProtection="1">
      <alignment horizontal="left" vertical="center" wrapText="1"/>
      <protection locked="0"/>
    </xf>
    <xf numFmtId="0" fontId="30" fillId="6" borderId="11" xfId="0" applyFont="1" applyFill="1" applyBorder="1" applyAlignment="1">
      <alignment horizontal="left" vertical="center" wrapText="1"/>
    </xf>
    <xf numFmtId="1" fontId="30" fillId="0" borderId="10" xfId="0" applyNumberFormat="1" applyFont="1" applyBorder="1" applyAlignment="1" applyProtection="1">
      <alignment horizontal="left" vertical="center"/>
      <protection locked="0"/>
    </xf>
    <xf numFmtId="0" fontId="10" fillId="0" borderId="10" xfId="0" applyFont="1" applyBorder="1" applyAlignment="1">
      <alignment horizontal="left" wrapText="1"/>
    </xf>
    <xf numFmtId="0" fontId="10" fillId="6" borderId="10" xfId="0" applyFont="1" applyFill="1" applyBorder="1" applyAlignment="1">
      <alignment horizontal="left" wrapText="1"/>
    </xf>
    <xf numFmtId="0" fontId="10" fillId="6" borderId="10" xfId="0" applyFont="1" applyFill="1" applyBorder="1" applyAlignment="1">
      <alignment horizontal="left" vertical="top" wrapText="1"/>
    </xf>
    <xf numFmtId="0" fontId="10" fillId="6" borderId="10" xfId="0" applyFont="1" applyFill="1" applyBorder="1" applyAlignment="1">
      <alignment horizontal="center" vertical="top" wrapText="1"/>
    </xf>
    <xf numFmtId="0" fontId="9" fillId="5" borderId="0" xfId="7" applyFont="1" applyFill="1"/>
    <xf numFmtId="0" fontId="10" fillId="0" borderId="0" xfId="7" applyFont="1" applyAlignment="1">
      <alignment vertical="center"/>
    </xf>
    <xf numFmtId="0" fontId="9" fillId="0" borderId="0" xfId="7" applyFont="1" applyAlignment="1">
      <alignment horizontal="center" vertical="center"/>
    </xf>
    <xf numFmtId="0" fontId="9" fillId="3" borderId="0" xfId="7" applyFont="1" applyFill="1"/>
    <xf numFmtId="0" fontId="24" fillId="0" borderId="0" xfId="0" applyFont="1" applyAlignment="1">
      <alignment horizontal="center"/>
    </xf>
    <xf numFmtId="0" fontId="25" fillId="0" borderId="0" xfId="0" applyFont="1" applyAlignment="1">
      <alignment horizontal="center"/>
    </xf>
    <xf numFmtId="0" fontId="9" fillId="0" borderId="0" xfId="0" applyFont="1" applyAlignment="1">
      <alignment horizontal="center"/>
    </xf>
    <xf numFmtId="0" fontId="9" fillId="3" borderId="0" xfId="0" applyFont="1" applyFill="1" applyAlignment="1">
      <alignment horizontal="left"/>
    </xf>
    <xf numFmtId="0" fontId="9" fillId="7" borderId="0" xfId="0" applyFont="1" applyFill="1" applyAlignment="1">
      <alignment horizontal="left"/>
    </xf>
    <xf numFmtId="0" fontId="12" fillId="8" borderId="3" xfId="0" applyFont="1" applyFill="1" applyBorder="1" applyAlignment="1">
      <alignment horizontal="center" vertical="center" wrapText="1"/>
    </xf>
    <xf numFmtId="0" fontId="19" fillId="8" borderId="4" xfId="3" applyFont="1" applyFill="1" applyBorder="1" applyAlignment="1">
      <alignment horizontal="center" vertical="center" wrapText="1"/>
    </xf>
    <xf numFmtId="0" fontId="19" fillId="8" borderId="3" xfId="3" applyFont="1" applyFill="1" applyBorder="1" applyAlignment="1">
      <alignment horizontal="center" textRotation="90"/>
    </xf>
    <xf numFmtId="0" fontId="24" fillId="0" borderId="15" xfId="0" applyFont="1" applyBorder="1" applyAlignment="1">
      <alignment horizontal="center"/>
    </xf>
    <xf numFmtId="0" fontId="25" fillId="0" borderId="15" xfId="0" applyFont="1" applyBorder="1" applyAlignment="1">
      <alignment horizontal="center"/>
    </xf>
    <xf numFmtId="0" fontId="9" fillId="0" borderId="15" xfId="0" applyFont="1" applyBorder="1" applyAlignment="1">
      <alignment horizontal="center"/>
    </xf>
    <xf numFmtId="0" fontId="19" fillId="8" borderId="16" xfId="3" applyFont="1" applyFill="1" applyBorder="1" applyAlignment="1">
      <alignment horizontal="center" textRotation="90"/>
    </xf>
    <xf numFmtId="0" fontId="19" fillId="8" borderId="6" xfId="3" applyFont="1" applyFill="1" applyBorder="1" applyAlignment="1">
      <alignment horizontal="center" vertical="center" wrapText="1"/>
    </xf>
    <xf numFmtId="0" fontId="19" fillId="8" borderId="17" xfId="3" applyFont="1" applyFill="1" applyBorder="1" applyAlignment="1">
      <alignment horizontal="center" textRotation="90"/>
    </xf>
    <xf numFmtId="0" fontId="19" fillId="8" borderId="4" xfId="3" applyFont="1" applyFill="1" applyBorder="1" applyAlignment="1">
      <alignment horizontal="center" textRotation="90"/>
    </xf>
    <xf numFmtId="0" fontId="12" fillId="8" borderId="4" xfId="0" applyFont="1" applyFill="1" applyBorder="1" applyAlignment="1">
      <alignment horizontal="center" vertical="center" wrapText="1"/>
    </xf>
    <xf numFmtId="0" fontId="19" fillId="8" borderId="5" xfId="3" applyFont="1" applyFill="1" applyBorder="1" applyAlignment="1">
      <alignment horizontal="center" vertical="center" wrapText="1"/>
    </xf>
    <xf numFmtId="0" fontId="19" fillId="8" borderId="7" xfId="3" applyFont="1" applyFill="1" applyBorder="1" applyAlignment="1">
      <alignment horizontal="center" vertical="center" wrapText="1"/>
    </xf>
  </cellXfs>
  <cellStyles count="11">
    <cellStyle name="Millares 2" xfId="1"/>
    <cellStyle name="Millares 2 2" xfId="8"/>
    <cellStyle name="Millares 3" xfId="5"/>
    <cellStyle name="Normal" xfId="0" builtinId="0"/>
    <cellStyle name="Normal 2" xfId="2"/>
    <cellStyle name="Normal 2 2" xfId="3"/>
    <cellStyle name="Normal 2 2 2" xfId="10"/>
    <cellStyle name="Normal 2 3" xfId="9"/>
    <cellStyle name="Normal 3" xfId="4"/>
    <cellStyle name="Normal 4" xfId="6"/>
    <cellStyle name="Normal 4 2" xfId="7"/>
  </cellStyles>
  <dxfs count="4">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254794</xdr:colOff>
      <xdr:row>0</xdr:row>
      <xdr:rowOff>59531</xdr:rowOff>
    </xdr:from>
    <xdr:ext cx="1590675" cy="809625"/>
    <xdr:pic>
      <xdr:nvPicPr>
        <xdr:cNvPr id="2" name="Imagen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794" y="59531"/>
          <a:ext cx="1590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3" name="2 Imagen">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4" name="2 Imagen">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5" name="2 Imagen">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6" name="2 Imagen">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7" name="2 Imagen">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8" name="2 Imagen">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9" name="2 Imagen">
          <a:extLst>
            <a:ext uri="{FF2B5EF4-FFF2-40B4-BE49-F238E27FC236}">
              <a16:creationId xmlns:a16="http://schemas.microsoft.com/office/drawing/2014/main" xmlns="" id="{00000000-0008-0000-02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0" name="2 Imagen">
          <a:extLst>
            <a:ext uri="{FF2B5EF4-FFF2-40B4-BE49-F238E27FC236}">
              <a16:creationId xmlns:a16="http://schemas.microsoft.com/office/drawing/2014/main" xmlns=""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1" name="2 Imagen">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2" name="2 Imagen">
          <a:extLst>
            <a:ext uri="{FF2B5EF4-FFF2-40B4-BE49-F238E27FC236}">
              <a16:creationId xmlns:a16="http://schemas.microsoft.com/office/drawing/2014/main" xmlns="" id="{00000000-0008-0000-02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3" name="2 Imagen">
          <a:extLst>
            <a:ext uri="{FF2B5EF4-FFF2-40B4-BE49-F238E27FC236}">
              <a16:creationId xmlns:a16="http://schemas.microsoft.com/office/drawing/2014/main" xmlns="" id="{00000000-0008-0000-02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11</xdr:row>
      <xdr:rowOff>0</xdr:rowOff>
    </xdr:from>
    <xdr:ext cx="752475" cy="0"/>
    <xdr:pic>
      <xdr:nvPicPr>
        <xdr:cNvPr id="14" name="2 Imagen">
          <a:extLst>
            <a:ext uri="{FF2B5EF4-FFF2-40B4-BE49-F238E27FC236}">
              <a16:creationId xmlns:a16="http://schemas.microsoft.com/office/drawing/2014/main" xmlns=""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17811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5" name="2 Imagen">
          <a:extLst>
            <a:ext uri="{FF2B5EF4-FFF2-40B4-BE49-F238E27FC236}">
              <a16:creationId xmlns:a16="http://schemas.microsoft.com/office/drawing/2014/main" xmlns="" id="{00000000-0008-0000-02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6" name="2 Imagen">
          <a:extLst>
            <a:ext uri="{FF2B5EF4-FFF2-40B4-BE49-F238E27FC236}">
              <a16:creationId xmlns:a16="http://schemas.microsoft.com/office/drawing/2014/main" xmlns="" id="{00000000-0008-0000-02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7" name="2 Imagen">
          <a:extLst>
            <a:ext uri="{FF2B5EF4-FFF2-40B4-BE49-F238E27FC236}">
              <a16:creationId xmlns:a16="http://schemas.microsoft.com/office/drawing/2014/main" xmlns="" id="{00000000-0008-0000-02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8" name="2 Imagen">
          <a:extLst>
            <a:ext uri="{FF2B5EF4-FFF2-40B4-BE49-F238E27FC236}">
              <a16:creationId xmlns:a16="http://schemas.microsoft.com/office/drawing/2014/main" xmlns="" id="{00000000-0008-0000-02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19" name="2 Imagen">
          <a:extLst>
            <a:ext uri="{FF2B5EF4-FFF2-40B4-BE49-F238E27FC236}">
              <a16:creationId xmlns:a16="http://schemas.microsoft.com/office/drawing/2014/main" xmlns="" id="{00000000-0008-0000-02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20" name="2 Imagen">
          <a:extLst>
            <a:ext uri="{FF2B5EF4-FFF2-40B4-BE49-F238E27FC236}">
              <a16:creationId xmlns:a16="http://schemas.microsoft.com/office/drawing/2014/main" xmlns="" id="{00000000-0008-0000-02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21" name="2 Imagen">
          <a:extLst>
            <a:ext uri="{FF2B5EF4-FFF2-40B4-BE49-F238E27FC236}">
              <a16:creationId xmlns:a16="http://schemas.microsoft.com/office/drawing/2014/main" xmlns="" id="{00000000-0008-0000-02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22" name="2 Imagen">
          <a:extLst>
            <a:ext uri="{FF2B5EF4-FFF2-40B4-BE49-F238E27FC236}">
              <a16:creationId xmlns:a16="http://schemas.microsoft.com/office/drawing/2014/main" xmlns="" id="{00000000-0008-0000-02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23" name="2 Imagen">
          <a:extLst>
            <a:ext uri="{FF2B5EF4-FFF2-40B4-BE49-F238E27FC236}">
              <a16:creationId xmlns:a16="http://schemas.microsoft.com/office/drawing/2014/main" xmlns="" id="{00000000-0008-0000-02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24" name="2 Imagen">
          <a:extLst>
            <a:ext uri="{FF2B5EF4-FFF2-40B4-BE49-F238E27FC236}">
              <a16:creationId xmlns:a16="http://schemas.microsoft.com/office/drawing/2014/main" xmlns="" id="{00000000-0008-0000-02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163</xdr:row>
      <xdr:rowOff>0</xdr:rowOff>
    </xdr:from>
    <xdr:ext cx="752475" cy="0"/>
    <xdr:pic>
      <xdr:nvPicPr>
        <xdr:cNvPr id="25" name="2 Imagen">
          <a:extLst>
            <a:ext uri="{FF2B5EF4-FFF2-40B4-BE49-F238E27FC236}">
              <a16:creationId xmlns:a16="http://schemas.microsoft.com/office/drawing/2014/main" xmlns="" id="{00000000-0008-0000-02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318992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nsrd-my.sharepoint.co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nsrd-my.sharepoint.co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nsrd-my.sharepoint.com/Users/cerodriguez/AppData/Local/Microsoft/Windows/INetCache/Content.Outlook/IZWWVF1J/Copia%20de%202%20%20POA%20Estandar%202024%20Hospital%20Materno%20Dr%20%20Reynaldo%20Almanzar%20Rev%20%20IG%201008%20%20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Sheet1"/>
      <sheetName val="PPNE3"/>
      <sheetName val="PPNE4"/>
      <sheetName val="PPNE5"/>
      <sheetName val="Insumos"/>
    </sheetNames>
    <sheetDataSet>
      <sheetData sheetId="0">
        <row r="5">
          <cell r="C5">
            <v>2024</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05" t="s">
        <v>1087</v>
      </c>
      <c r="C2" s="205"/>
      <c r="D2" s="205"/>
      <c r="E2" s="205" t="s">
        <v>1049</v>
      </c>
      <c r="F2" s="205" t="s">
        <v>1067</v>
      </c>
      <c r="G2" s="205"/>
    </row>
    <row r="3" spans="2:7" x14ac:dyDescent="0.2">
      <c r="B3" s="205" t="s">
        <v>1088</v>
      </c>
      <c r="C3" s="205"/>
      <c r="D3" s="205"/>
      <c r="E3" s="205" t="s">
        <v>1050</v>
      </c>
      <c r="F3" s="205" t="s">
        <v>1068</v>
      </c>
      <c r="G3" s="205"/>
    </row>
    <row r="4" spans="2:7" x14ac:dyDescent="0.2">
      <c r="B4" s="205" t="s">
        <v>1089</v>
      </c>
      <c r="C4" s="205"/>
      <c r="D4" s="205"/>
      <c r="E4" s="205" t="s">
        <v>1051</v>
      </c>
      <c r="F4" s="205" t="s">
        <v>1069</v>
      </c>
      <c r="G4" s="205"/>
    </row>
    <row r="5" spans="2:7" x14ac:dyDescent="0.2">
      <c r="B5" s="205" t="s">
        <v>1090</v>
      </c>
      <c r="C5" s="205"/>
      <c r="D5" s="205"/>
      <c r="E5" s="205" t="s">
        <v>1052</v>
      </c>
      <c r="F5" s="205" t="s">
        <v>1070</v>
      </c>
      <c r="G5" s="205"/>
    </row>
    <row r="6" spans="2:7" x14ac:dyDescent="0.2">
      <c r="B6" s="205" t="s">
        <v>1091</v>
      </c>
      <c r="C6" s="205"/>
      <c r="D6" s="205"/>
      <c r="E6" s="205" t="s">
        <v>1053</v>
      </c>
      <c r="F6" s="205" t="s">
        <v>1071</v>
      </c>
      <c r="G6" s="205"/>
    </row>
    <row r="7" spans="2:7" x14ac:dyDescent="0.2">
      <c r="B7" s="205" t="s">
        <v>1092</v>
      </c>
      <c r="C7" s="205"/>
      <c r="D7" s="205"/>
      <c r="E7" s="205" t="s">
        <v>1054</v>
      </c>
      <c r="F7" s="205" t="s">
        <v>1072</v>
      </c>
      <c r="G7" s="205"/>
    </row>
    <row r="8" spans="2:7" x14ac:dyDescent="0.2">
      <c r="B8" s="205" t="s">
        <v>1093</v>
      </c>
      <c r="C8" s="205"/>
      <c r="D8" s="205"/>
      <c r="E8" s="205" t="s">
        <v>1055</v>
      </c>
      <c r="F8" s="205" t="s">
        <v>1073</v>
      </c>
      <c r="G8" s="205"/>
    </row>
    <row r="9" spans="2:7" x14ac:dyDescent="0.2">
      <c r="B9" s="205" t="s">
        <v>1094</v>
      </c>
      <c r="C9" s="205"/>
      <c r="D9" s="205"/>
      <c r="E9" s="205" t="s">
        <v>1056</v>
      </c>
      <c r="F9" s="205" t="s">
        <v>1074</v>
      </c>
      <c r="G9" s="205"/>
    </row>
    <row r="10" spans="2:7" x14ac:dyDescent="0.2">
      <c r="B10" s="205" t="s">
        <v>1095</v>
      </c>
      <c r="C10" s="205"/>
      <c r="D10" s="205"/>
      <c r="E10" s="205" t="s">
        <v>1057</v>
      </c>
      <c r="F10" s="205" t="s">
        <v>1075</v>
      </c>
      <c r="G10" s="205"/>
    </row>
    <row r="11" spans="2:7" x14ac:dyDescent="0.2">
      <c r="B11" s="205" t="s">
        <v>1096</v>
      </c>
      <c r="C11" s="205"/>
      <c r="D11" s="205"/>
      <c r="E11" s="205" t="s">
        <v>1058</v>
      </c>
      <c r="F11" s="205" t="s">
        <v>1076</v>
      </c>
      <c r="G11" s="205"/>
    </row>
    <row r="12" spans="2:7" x14ac:dyDescent="0.2">
      <c r="B12" s="205"/>
      <c r="C12" s="205"/>
      <c r="D12" s="205"/>
      <c r="E12" s="205" t="s">
        <v>1059</v>
      </c>
      <c r="F12" s="205" t="s">
        <v>1077</v>
      </c>
      <c r="G12" s="205"/>
    </row>
    <row r="13" spans="2:7" x14ac:dyDescent="0.2">
      <c r="B13" s="205"/>
      <c r="C13" s="205"/>
      <c r="D13" s="205"/>
      <c r="E13" s="205" t="s">
        <v>1060</v>
      </c>
      <c r="F13" s="205" t="s">
        <v>1078</v>
      </c>
      <c r="G13" s="205"/>
    </row>
    <row r="14" spans="2:7" x14ac:dyDescent="0.2">
      <c r="B14" s="205"/>
      <c r="C14" s="205"/>
      <c r="D14" s="205"/>
      <c r="E14" s="205" t="s">
        <v>1061</v>
      </c>
      <c r="F14" s="205" t="s">
        <v>1079</v>
      </c>
      <c r="G14" s="205"/>
    </row>
    <row r="15" spans="2:7" x14ac:dyDescent="0.2">
      <c r="B15" s="205"/>
      <c r="C15" s="205"/>
      <c r="D15" s="205"/>
      <c r="E15" s="205" t="s">
        <v>1062</v>
      </c>
      <c r="F15" s="205" t="s">
        <v>1080</v>
      </c>
      <c r="G15" s="205"/>
    </row>
    <row r="16" spans="2:7" x14ac:dyDescent="0.2">
      <c r="B16" s="205"/>
      <c r="C16" s="205"/>
      <c r="D16" s="205"/>
      <c r="E16" s="205" t="s">
        <v>1063</v>
      </c>
      <c r="F16" s="205" t="s">
        <v>1081</v>
      </c>
      <c r="G16" s="205"/>
    </row>
    <row r="17" spans="2:7" x14ac:dyDescent="0.2">
      <c r="B17" s="205"/>
      <c r="C17" s="205"/>
      <c r="D17" s="205"/>
      <c r="E17" s="205" t="s">
        <v>1064</v>
      </c>
      <c r="F17" s="205" t="s">
        <v>1082</v>
      </c>
      <c r="G17" s="205"/>
    </row>
    <row r="18" spans="2:7" x14ac:dyDescent="0.2">
      <c r="B18" s="205"/>
      <c r="C18" s="205"/>
      <c r="D18" s="205"/>
      <c r="E18" s="205" t="s">
        <v>1065</v>
      </c>
      <c r="F18" s="205" t="s">
        <v>1083</v>
      </c>
      <c r="G18" s="205"/>
    </row>
    <row r="19" spans="2:7" x14ac:dyDescent="0.2">
      <c r="B19" s="205"/>
      <c r="C19" s="205"/>
      <c r="D19" s="205"/>
      <c r="E19" s="205" t="s">
        <v>243</v>
      </c>
      <c r="F19" s="205" t="s">
        <v>1084</v>
      </c>
      <c r="G19" s="205"/>
    </row>
    <row r="20" spans="2:7" x14ac:dyDescent="0.2">
      <c r="B20" s="205"/>
      <c r="C20" s="205"/>
      <c r="D20" s="205"/>
      <c r="E20" s="205" t="s">
        <v>5</v>
      </c>
      <c r="F20" s="205" t="s">
        <v>1085</v>
      </c>
      <c r="G20" s="205"/>
    </row>
    <row r="21" spans="2:7" x14ac:dyDescent="0.2">
      <c r="B21" s="205"/>
      <c r="C21" s="205"/>
      <c r="D21" s="205"/>
      <c r="E21" s="205"/>
      <c r="F21" s="205" t="s">
        <v>1086</v>
      </c>
      <c r="G21" s="205"/>
    </row>
    <row r="22" spans="2:7" x14ac:dyDescent="0.2">
      <c r="B22" s="205"/>
      <c r="C22" s="205"/>
      <c r="D22" s="205"/>
      <c r="E22" s="205"/>
      <c r="F22" s="205"/>
      <c r="G22" s="20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340"/>
  <sheetViews>
    <sheetView showGridLines="0" tabSelected="1" zoomScale="80" zoomScaleNormal="80" zoomScaleSheetLayoutView="80" workbookViewId="0">
      <selection activeCell="B11" sqref="B11"/>
    </sheetView>
  </sheetViews>
  <sheetFormatPr baseColWidth="10" defaultColWidth="9.140625" defaultRowHeight="12.75" x14ac:dyDescent="0.2"/>
  <cols>
    <col min="1" max="1" width="16.28515625" style="286" customWidth="1"/>
    <col min="2" max="2" width="35" style="286" customWidth="1"/>
    <col min="3" max="3" width="18.42578125" style="286" customWidth="1"/>
    <col min="4" max="4" width="12.85546875" style="285" customWidth="1"/>
    <col min="5" max="5" width="26.7109375" style="286" customWidth="1"/>
    <col min="6" max="11" width="5.42578125" style="285" customWidth="1"/>
    <col min="12" max="12" width="5.42578125" style="284" customWidth="1"/>
    <col min="13" max="17" width="5.42578125" style="281" customWidth="1"/>
    <col min="18" max="18" width="9.140625" style="281"/>
    <col min="19" max="19" width="17.5703125" style="283" customWidth="1"/>
    <col min="20" max="20" width="12.140625" style="282" customWidth="1"/>
    <col min="21" max="21" width="15" style="281" customWidth="1"/>
    <col min="22" max="22" width="15.42578125" style="280" customWidth="1"/>
    <col min="23" max="23" width="32" style="280" customWidth="1"/>
    <col min="24" max="31" width="9.140625" style="279"/>
    <col min="32" max="66" width="9.140625" style="278"/>
    <col min="67" max="81" width="9.140625" style="277"/>
    <col min="82" max="16384" width="9.140625" style="276"/>
  </cols>
  <sheetData>
    <row r="1" spans="1:81" s="279" customFormat="1" x14ac:dyDescent="0.2">
      <c r="A1" s="349"/>
      <c r="B1" s="349"/>
      <c r="C1" s="349"/>
      <c r="D1" s="349"/>
      <c r="E1" s="349"/>
      <c r="F1" s="349"/>
      <c r="G1" s="349"/>
      <c r="H1" s="349"/>
      <c r="I1" s="349"/>
      <c r="J1" s="349"/>
      <c r="K1" s="349"/>
      <c r="L1" s="281"/>
      <c r="M1" s="281"/>
      <c r="N1" s="281"/>
      <c r="O1" s="281"/>
      <c r="P1" s="281"/>
      <c r="Q1" s="281"/>
      <c r="R1" s="281"/>
      <c r="S1" s="283"/>
      <c r="T1" s="282"/>
      <c r="U1" s="281"/>
      <c r="V1" s="323"/>
      <c r="W1" s="323"/>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c r="BH1" s="278"/>
      <c r="BI1" s="278"/>
      <c r="BJ1" s="278"/>
      <c r="BK1" s="278"/>
      <c r="BL1" s="278"/>
      <c r="BM1" s="278"/>
      <c r="BN1" s="278"/>
    </row>
    <row r="2" spans="1:81" s="279" customFormat="1" x14ac:dyDescent="0.2">
      <c r="A2" s="350" t="s">
        <v>389</v>
      </c>
      <c r="B2" s="350"/>
      <c r="C2" s="350"/>
      <c r="D2" s="350"/>
      <c r="E2" s="350"/>
      <c r="F2" s="350"/>
      <c r="G2" s="350"/>
      <c r="H2" s="350"/>
      <c r="I2" s="350"/>
      <c r="J2" s="350"/>
      <c r="K2" s="350"/>
      <c r="L2" s="281"/>
      <c r="M2" s="281"/>
      <c r="N2" s="281"/>
      <c r="O2" s="281"/>
      <c r="P2" s="281"/>
      <c r="Q2" s="281"/>
      <c r="R2" s="281"/>
      <c r="S2" s="283"/>
      <c r="T2" s="282"/>
      <c r="U2" s="281"/>
      <c r="V2" s="323"/>
      <c r="W2" s="323"/>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row>
    <row r="3" spans="1:81" s="279" customFormat="1" x14ac:dyDescent="0.2">
      <c r="A3" s="350" t="s">
        <v>390</v>
      </c>
      <c r="B3" s="350"/>
      <c r="C3" s="350"/>
      <c r="D3" s="350"/>
      <c r="E3" s="350"/>
      <c r="F3" s="350"/>
      <c r="G3" s="350"/>
      <c r="H3" s="350"/>
      <c r="I3" s="350"/>
      <c r="J3" s="350"/>
      <c r="K3" s="350"/>
      <c r="L3" s="284" t="s">
        <v>391</v>
      </c>
      <c r="M3" s="281"/>
      <c r="N3" s="281"/>
      <c r="O3" s="281"/>
      <c r="P3" s="281"/>
      <c r="Q3" s="281"/>
      <c r="R3" s="281"/>
      <c r="S3" s="283"/>
      <c r="T3" s="282"/>
      <c r="U3" s="281"/>
      <c r="V3" s="323"/>
      <c r="W3" s="323"/>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row>
    <row r="4" spans="1:81" s="279" customFormat="1" x14ac:dyDescent="0.2">
      <c r="A4" s="350" t="s">
        <v>1066</v>
      </c>
      <c r="B4" s="350"/>
      <c r="C4" s="350"/>
      <c r="D4" s="350"/>
      <c r="E4" s="350"/>
      <c r="F4" s="350"/>
      <c r="G4" s="350"/>
      <c r="H4" s="350"/>
      <c r="I4" s="350"/>
      <c r="J4" s="350"/>
      <c r="K4" s="350"/>
      <c r="L4" s="284" t="s">
        <v>394</v>
      </c>
      <c r="M4" s="281"/>
      <c r="N4" s="281"/>
      <c r="O4" s="281"/>
      <c r="P4" s="281"/>
      <c r="Q4" s="281"/>
      <c r="R4" s="281"/>
      <c r="S4" s="283"/>
      <c r="T4" s="282"/>
      <c r="U4" s="281"/>
      <c r="V4" s="323"/>
      <c r="W4" s="323"/>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row>
    <row r="5" spans="1:81" s="279" customFormat="1" x14ac:dyDescent="0.2">
      <c r="A5" s="350">
        <f>[3]PPNE1!$C$5</f>
        <v>2024</v>
      </c>
      <c r="B5" s="350"/>
      <c r="C5" s="350"/>
      <c r="D5" s="350"/>
      <c r="E5" s="350"/>
      <c r="F5" s="350"/>
      <c r="G5" s="350"/>
      <c r="H5" s="350"/>
      <c r="I5" s="350"/>
      <c r="J5" s="350"/>
      <c r="K5" s="350"/>
      <c r="L5" s="284" t="s">
        <v>392</v>
      </c>
      <c r="M5" s="320"/>
      <c r="N5" s="281"/>
      <c r="O5" s="281"/>
      <c r="P5" s="281"/>
      <c r="Q5" s="281"/>
      <c r="R5" s="281"/>
      <c r="S5" s="283"/>
      <c r="T5" s="282"/>
      <c r="U5" s="281"/>
      <c r="V5" s="323"/>
      <c r="W5" s="323"/>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row>
    <row r="6" spans="1:81" x14ac:dyDescent="0.2">
      <c r="A6" s="322" t="s">
        <v>284</v>
      </c>
      <c r="B6" s="351">
        <f>+[3]PPNE1!B6</f>
        <v>0</v>
      </c>
      <c r="C6" s="351"/>
      <c r="D6" s="351"/>
      <c r="E6" s="351"/>
      <c r="F6" s="351"/>
      <c r="G6" s="351"/>
      <c r="H6" s="351"/>
      <c r="I6" s="351"/>
      <c r="J6" s="351"/>
      <c r="K6" s="351"/>
      <c r="L6" s="284" t="s">
        <v>1025</v>
      </c>
    </row>
    <row r="7" spans="1:81" s="279" customFormat="1" x14ac:dyDescent="0.2">
      <c r="A7" s="321" t="s">
        <v>1026</v>
      </c>
      <c r="B7" s="348">
        <f>+[3]PPNE1!B7</f>
        <v>0</v>
      </c>
      <c r="C7" s="348"/>
      <c r="D7" s="348"/>
      <c r="E7" s="348"/>
      <c r="F7" s="348"/>
      <c r="G7" s="348"/>
      <c r="H7" s="348"/>
      <c r="I7" s="348"/>
      <c r="J7" s="348"/>
      <c r="K7" s="348"/>
      <c r="L7" s="284"/>
      <c r="M7" s="320"/>
      <c r="N7" s="281"/>
      <c r="O7" s="281"/>
      <c r="P7" s="281"/>
      <c r="Q7" s="281"/>
      <c r="R7" s="281"/>
      <c r="S7" s="283"/>
      <c r="T7" s="282"/>
      <c r="U7" s="281"/>
      <c r="V7" s="280"/>
      <c r="W7" s="280"/>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7"/>
      <c r="BP7" s="277"/>
      <c r="BQ7" s="277"/>
      <c r="BR7" s="277"/>
      <c r="BS7" s="277"/>
      <c r="BT7" s="277"/>
      <c r="BU7" s="277"/>
      <c r="BV7" s="277"/>
      <c r="BW7" s="277"/>
      <c r="BX7" s="277"/>
      <c r="BY7" s="277"/>
      <c r="BZ7" s="277"/>
      <c r="CA7" s="277"/>
      <c r="CB7" s="277"/>
      <c r="CC7" s="277"/>
    </row>
    <row r="8" spans="1:81" s="288" customFormat="1" ht="25.5" x14ac:dyDescent="0.2">
      <c r="A8" s="319" t="s">
        <v>1027</v>
      </c>
      <c r="B8" s="319" t="s">
        <v>1028</v>
      </c>
      <c r="C8" s="319" t="s">
        <v>1029</v>
      </c>
      <c r="D8" s="204" t="s">
        <v>1030</v>
      </c>
      <c r="E8" s="319" t="s">
        <v>1031</v>
      </c>
      <c r="F8" s="204" t="s">
        <v>1032</v>
      </c>
      <c r="G8" s="204" t="s">
        <v>1033</v>
      </c>
      <c r="H8" s="204" t="s">
        <v>1034</v>
      </c>
      <c r="I8" s="204" t="s">
        <v>1035</v>
      </c>
      <c r="J8" s="204" t="s">
        <v>1036</v>
      </c>
      <c r="K8" s="204" t="s">
        <v>1037</v>
      </c>
      <c r="L8" s="204" t="s">
        <v>1038</v>
      </c>
      <c r="M8" s="204" t="s">
        <v>1039</v>
      </c>
      <c r="N8" s="204" t="s">
        <v>1040</v>
      </c>
      <c r="O8" s="204" t="s">
        <v>1041</v>
      </c>
      <c r="P8" s="204" t="s">
        <v>1042</v>
      </c>
      <c r="Q8" s="204" t="s">
        <v>1043</v>
      </c>
      <c r="R8" s="204" t="s">
        <v>1044</v>
      </c>
      <c r="S8" s="319" t="s">
        <v>1045</v>
      </c>
      <c r="T8" s="318" t="s">
        <v>1046</v>
      </c>
      <c r="U8" s="204" t="s">
        <v>1047</v>
      </c>
      <c r="V8" s="204" t="s">
        <v>1514</v>
      </c>
      <c r="W8" s="204" t="s">
        <v>1048</v>
      </c>
      <c r="X8" s="290"/>
      <c r="Y8" s="290"/>
      <c r="Z8" s="290"/>
      <c r="AA8" s="290"/>
      <c r="AB8" s="290"/>
      <c r="AC8" s="290"/>
      <c r="AD8" s="290"/>
      <c r="AE8" s="290"/>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row>
    <row r="9" spans="1:81" s="288" customFormat="1" ht="82.5" customHeight="1" x14ac:dyDescent="0.2">
      <c r="A9" s="310" t="s">
        <v>1090</v>
      </c>
      <c r="B9" s="310" t="s">
        <v>1137</v>
      </c>
      <c r="C9" s="306" t="s">
        <v>1513</v>
      </c>
      <c r="D9" s="305" t="s">
        <v>1138</v>
      </c>
      <c r="E9" s="310" t="s">
        <v>1512</v>
      </c>
      <c r="F9" s="312"/>
      <c r="G9" s="312"/>
      <c r="H9" s="312">
        <v>1</v>
      </c>
      <c r="I9" s="312"/>
      <c r="J9" s="312"/>
      <c r="K9" s="312">
        <v>1</v>
      </c>
      <c r="L9" s="312"/>
      <c r="M9" s="312"/>
      <c r="N9" s="311">
        <v>1</v>
      </c>
      <c r="O9" s="311"/>
      <c r="P9" s="311">
        <v>1</v>
      </c>
      <c r="Q9" s="311"/>
      <c r="R9" s="311">
        <f t="shared" ref="R9:R32" si="0">SUM(F9:Q9)</f>
        <v>4</v>
      </c>
      <c r="S9" s="307" t="s">
        <v>1053</v>
      </c>
      <c r="T9" s="306"/>
      <c r="U9" s="305"/>
      <c r="V9" s="324" t="s">
        <v>1515</v>
      </c>
      <c r="W9" s="305"/>
      <c r="X9" s="290"/>
      <c r="Y9" s="290"/>
      <c r="Z9" s="290"/>
      <c r="AA9" s="290"/>
      <c r="AB9" s="290"/>
      <c r="AC9" s="290"/>
      <c r="AD9" s="290"/>
      <c r="AE9" s="290"/>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289"/>
      <c r="BN9" s="289"/>
    </row>
    <row r="10" spans="1:81" s="288" customFormat="1" ht="63.75" x14ac:dyDescent="0.2">
      <c r="A10" s="310"/>
      <c r="B10" s="310"/>
      <c r="C10" s="306" t="s">
        <v>1511</v>
      </c>
      <c r="D10" s="305" t="s">
        <v>1510</v>
      </c>
      <c r="E10" s="307" t="s">
        <v>1509</v>
      </c>
      <c r="F10" s="312"/>
      <c r="G10" s="312"/>
      <c r="H10" s="312">
        <v>1</v>
      </c>
      <c r="I10" s="312"/>
      <c r="J10" s="312"/>
      <c r="K10" s="312">
        <v>1</v>
      </c>
      <c r="L10" s="312"/>
      <c r="M10" s="312"/>
      <c r="N10" s="311">
        <v>1</v>
      </c>
      <c r="O10" s="311"/>
      <c r="P10" s="311"/>
      <c r="Q10" s="311">
        <v>1</v>
      </c>
      <c r="R10" s="308">
        <f t="shared" si="0"/>
        <v>4</v>
      </c>
      <c r="S10" s="307" t="s">
        <v>1050</v>
      </c>
      <c r="T10" s="306" t="s">
        <v>1059</v>
      </c>
      <c r="U10" s="305"/>
      <c r="V10" s="324" t="s">
        <v>1516</v>
      </c>
      <c r="W10" s="305" t="s">
        <v>1508</v>
      </c>
      <c r="X10" s="290"/>
      <c r="Y10" s="290"/>
      <c r="Z10" s="290"/>
      <c r="AA10" s="290"/>
      <c r="AB10" s="290"/>
      <c r="AC10" s="290"/>
      <c r="AD10" s="290"/>
      <c r="AE10" s="290"/>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row>
    <row r="11" spans="1:81" s="288" customFormat="1" ht="76.5" x14ac:dyDescent="0.2">
      <c r="A11" s="310"/>
      <c r="B11" s="307"/>
      <c r="C11" s="306" t="s">
        <v>1507</v>
      </c>
      <c r="D11" s="305" t="s">
        <v>1139</v>
      </c>
      <c r="E11" s="307" t="s">
        <v>1506</v>
      </c>
      <c r="F11" s="312"/>
      <c r="G11" s="312"/>
      <c r="H11" s="312"/>
      <c r="I11" s="312">
        <v>1</v>
      </c>
      <c r="J11" s="312"/>
      <c r="K11" s="312"/>
      <c r="L11" s="312"/>
      <c r="M11" s="312">
        <v>1</v>
      </c>
      <c r="N11" s="311"/>
      <c r="O11" s="311"/>
      <c r="P11" s="311">
        <v>1</v>
      </c>
      <c r="Q11" s="311"/>
      <c r="R11" s="308">
        <f t="shared" si="0"/>
        <v>3</v>
      </c>
      <c r="S11" s="307" t="s">
        <v>1058</v>
      </c>
      <c r="T11" s="306" t="s">
        <v>5</v>
      </c>
      <c r="U11" s="305" t="s">
        <v>1505</v>
      </c>
      <c r="V11" s="324" t="s">
        <v>1517</v>
      </c>
      <c r="W11" s="305"/>
      <c r="X11" s="290"/>
      <c r="Y11" s="290"/>
      <c r="Z11" s="290"/>
      <c r="AA11" s="290"/>
      <c r="AB11" s="290"/>
      <c r="AC11" s="290"/>
      <c r="AD11" s="290"/>
      <c r="AE11" s="290"/>
      <c r="AF11" s="289"/>
      <c r="AG11" s="289"/>
      <c r="AH11" s="289"/>
      <c r="AI11" s="289"/>
      <c r="AJ11" s="289"/>
      <c r="AK11" s="289"/>
      <c r="AL11" s="289"/>
      <c r="AM11" s="289"/>
      <c r="AN11" s="289"/>
      <c r="AO11" s="289"/>
      <c r="AP11" s="289"/>
      <c r="AQ11" s="289"/>
      <c r="AR11" s="289"/>
      <c r="AS11" s="289"/>
      <c r="AT11" s="289"/>
      <c r="AU11" s="289"/>
      <c r="AV11" s="289"/>
      <c r="AW11" s="289"/>
      <c r="AX11" s="289"/>
      <c r="AY11" s="289"/>
      <c r="AZ11" s="289"/>
      <c r="BA11" s="289"/>
      <c r="BB11" s="289"/>
      <c r="BC11" s="289"/>
      <c r="BD11" s="289"/>
      <c r="BE11" s="289"/>
      <c r="BF11" s="289"/>
      <c r="BG11" s="289"/>
      <c r="BH11" s="289"/>
      <c r="BI11" s="289"/>
      <c r="BJ11" s="289"/>
      <c r="BK11" s="289"/>
      <c r="BL11" s="289"/>
      <c r="BM11" s="289"/>
      <c r="BN11" s="289"/>
    </row>
    <row r="12" spans="1:81" s="288" customFormat="1" ht="89.25" x14ac:dyDescent="0.2">
      <c r="A12" s="310" t="s">
        <v>1089</v>
      </c>
      <c r="B12" s="310" t="s">
        <v>1140</v>
      </c>
      <c r="C12" s="307" t="s">
        <v>1504</v>
      </c>
      <c r="D12" s="305" t="s">
        <v>1132</v>
      </c>
      <c r="E12" s="307" t="s">
        <v>1503</v>
      </c>
      <c r="F12" s="311">
        <v>1</v>
      </c>
      <c r="G12" s="311">
        <v>1</v>
      </c>
      <c r="H12" s="311">
        <v>1</v>
      </c>
      <c r="I12" s="311">
        <v>1</v>
      </c>
      <c r="J12" s="311">
        <v>1</v>
      </c>
      <c r="K12" s="311">
        <v>1</v>
      </c>
      <c r="L12" s="311">
        <v>1</v>
      </c>
      <c r="M12" s="311">
        <v>1</v>
      </c>
      <c r="N12" s="311">
        <v>1</v>
      </c>
      <c r="O12" s="311">
        <v>1</v>
      </c>
      <c r="P12" s="311">
        <v>1</v>
      </c>
      <c r="Q12" s="311">
        <v>1</v>
      </c>
      <c r="R12" s="308">
        <f t="shared" si="0"/>
        <v>12</v>
      </c>
      <c r="S12" s="307" t="s">
        <v>1049</v>
      </c>
      <c r="T12" s="306"/>
      <c r="U12" s="305"/>
      <c r="V12" s="325" t="s">
        <v>1517</v>
      </c>
      <c r="W12" s="305"/>
      <c r="X12" s="290"/>
      <c r="Y12" s="290"/>
      <c r="Z12" s="290"/>
      <c r="AA12" s="290"/>
      <c r="AB12" s="290"/>
      <c r="AC12" s="290"/>
      <c r="AD12" s="290"/>
      <c r="AE12" s="290"/>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89"/>
      <c r="BC12" s="289"/>
      <c r="BD12" s="289"/>
      <c r="BE12" s="289"/>
      <c r="BF12" s="289"/>
      <c r="BG12" s="289"/>
      <c r="BH12" s="289"/>
      <c r="BI12" s="289"/>
      <c r="BJ12" s="289"/>
      <c r="BK12" s="289"/>
      <c r="BL12" s="289"/>
      <c r="BM12" s="289"/>
      <c r="BN12" s="289"/>
    </row>
    <row r="13" spans="1:81" s="288" customFormat="1" ht="38.25" x14ac:dyDescent="0.2">
      <c r="A13" s="310"/>
      <c r="B13" s="310"/>
      <c r="C13" s="307"/>
      <c r="D13" s="305" t="s">
        <v>1133</v>
      </c>
      <c r="E13" s="307" t="s">
        <v>1502</v>
      </c>
      <c r="F13" s="311">
        <v>1</v>
      </c>
      <c r="G13" s="311">
        <v>1</v>
      </c>
      <c r="H13" s="311">
        <v>1</v>
      </c>
      <c r="I13" s="311">
        <v>1</v>
      </c>
      <c r="J13" s="311">
        <v>1</v>
      </c>
      <c r="K13" s="311">
        <v>1</v>
      </c>
      <c r="L13" s="311">
        <v>1</v>
      </c>
      <c r="M13" s="311">
        <v>1</v>
      </c>
      <c r="N13" s="311">
        <v>1</v>
      </c>
      <c r="O13" s="311">
        <v>1</v>
      </c>
      <c r="P13" s="311">
        <v>1</v>
      </c>
      <c r="Q13" s="311">
        <v>1</v>
      </c>
      <c r="R13" s="308">
        <f t="shared" si="0"/>
        <v>12</v>
      </c>
      <c r="S13" s="307" t="s">
        <v>1058</v>
      </c>
      <c r="T13" s="306"/>
      <c r="U13" s="305" t="s">
        <v>1456</v>
      </c>
      <c r="V13" s="325" t="s">
        <v>1179</v>
      </c>
      <c r="W13" s="305"/>
      <c r="X13" s="290"/>
      <c r="Y13" s="290"/>
      <c r="Z13" s="290"/>
      <c r="AA13" s="290"/>
      <c r="AB13" s="290"/>
      <c r="AC13" s="290"/>
      <c r="AD13" s="290"/>
      <c r="AE13" s="290"/>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row>
    <row r="14" spans="1:81" s="288" customFormat="1" ht="89.25" x14ac:dyDescent="0.2">
      <c r="A14" s="310"/>
      <c r="B14" s="310"/>
      <c r="C14" s="307" t="s">
        <v>1501</v>
      </c>
      <c r="D14" s="305" t="s">
        <v>1134</v>
      </c>
      <c r="E14" s="307" t="s">
        <v>1500</v>
      </c>
      <c r="F14" s="311"/>
      <c r="G14" s="311"/>
      <c r="H14" s="311"/>
      <c r="I14" s="311">
        <v>1</v>
      </c>
      <c r="J14" s="311"/>
      <c r="K14" s="311"/>
      <c r="L14" s="311"/>
      <c r="M14" s="311"/>
      <c r="N14" s="311">
        <v>1</v>
      </c>
      <c r="O14" s="311"/>
      <c r="P14" s="311"/>
      <c r="Q14" s="311"/>
      <c r="R14" s="308">
        <f t="shared" si="0"/>
        <v>2</v>
      </c>
      <c r="S14" s="307" t="s">
        <v>1053</v>
      </c>
      <c r="T14" s="306"/>
      <c r="U14" s="305" t="s">
        <v>1459</v>
      </c>
      <c r="V14" s="325" t="s">
        <v>1518</v>
      </c>
      <c r="W14" s="305"/>
      <c r="X14" s="290"/>
      <c r="Y14" s="290"/>
      <c r="Z14" s="290"/>
      <c r="AA14" s="290"/>
      <c r="AB14" s="290"/>
      <c r="AC14" s="290"/>
      <c r="AD14" s="290"/>
      <c r="AE14" s="290"/>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row>
    <row r="15" spans="1:81" s="288" customFormat="1" ht="38.25" x14ac:dyDescent="0.2">
      <c r="A15" s="310"/>
      <c r="B15" s="310"/>
      <c r="C15" s="307"/>
      <c r="D15" s="305" t="s">
        <v>1499</v>
      </c>
      <c r="E15" s="307" t="s">
        <v>1498</v>
      </c>
      <c r="F15" s="311"/>
      <c r="G15" s="311"/>
      <c r="H15" s="311">
        <v>1</v>
      </c>
      <c r="I15" s="311"/>
      <c r="J15" s="311"/>
      <c r="K15" s="311">
        <v>1</v>
      </c>
      <c r="L15" s="311"/>
      <c r="M15" s="311"/>
      <c r="N15" s="311">
        <v>1</v>
      </c>
      <c r="O15" s="311"/>
      <c r="P15" s="311"/>
      <c r="Q15" s="311">
        <v>1</v>
      </c>
      <c r="R15" s="308">
        <f t="shared" si="0"/>
        <v>4</v>
      </c>
      <c r="S15" s="307" t="s">
        <v>1049</v>
      </c>
      <c r="T15" s="306"/>
      <c r="U15" s="305"/>
      <c r="V15" s="325" t="s">
        <v>1518</v>
      </c>
      <c r="W15" s="305"/>
      <c r="X15" s="290"/>
      <c r="Y15" s="290"/>
      <c r="Z15" s="290"/>
      <c r="AA15" s="290"/>
      <c r="AB15" s="290"/>
      <c r="AC15" s="290"/>
      <c r="AD15" s="290"/>
      <c r="AE15" s="290"/>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row>
    <row r="16" spans="1:81" s="288" customFormat="1" ht="38.25" x14ac:dyDescent="0.2">
      <c r="A16" s="310"/>
      <c r="B16" s="310"/>
      <c r="C16" s="307"/>
      <c r="D16" s="305" t="s">
        <v>1497</v>
      </c>
      <c r="E16" s="307" t="s">
        <v>1496</v>
      </c>
      <c r="F16" s="311"/>
      <c r="G16" s="311"/>
      <c r="H16" s="311"/>
      <c r="I16" s="311">
        <v>1</v>
      </c>
      <c r="J16" s="311"/>
      <c r="K16" s="311"/>
      <c r="L16" s="311">
        <v>1</v>
      </c>
      <c r="M16" s="311"/>
      <c r="N16" s="311"/>
      <c r="O16" s="311">
        <v>1</v>
      </c>
      <c r="P16" s="311"/>
      <c r="Q16" s="311"/>
      <c r="R16" s="308">
        <f t="shared" si="0"/>
        <v>3</v>
      </c>
      <c r="S16" s="307" t="s">
        <v>1049</v>
      </c>
      <c r="T16" s="306"/>
      <c r="U16" s="305"/>
      <c r="V16" s="325" t="s">
        <v>1518</v>
      </c>
      <c r="W16" s="305"/>
      <c r="X16" s="290"/>
      <c r="Y16" s="290"/>
      <c r="Z16" s="290"/>
      <c r="AA16" s="290"/>
      <c r="AB16" s="290"/>
      <c r="AC16" s="290"/>
      <c r="AD16" s="290"/>
      <c r="AE16" s="290"/>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row>
    <row r="17" spans="1:66" s="288" customFormat="1" ht="38.25" x14ac:dyDescent="0.2">
      <c r="A17" s="310"/>
      <c r="B17" s="310"/>
      <c r="C17" s="307"/>
      <c r="D17" s="305" t="s">
        <v>1495</v>
      </c>
      <c r="E17" s="307" t="s">
        <v>1494</v>
      </c>
      <c r="F17" s="311"/>
      <c r="G17" s="311"/>
      <c r="H17" s="311">
        <v>1</v>
      </c>
      <c r="I17" s="311"/>
      <c r="J17" s="311"/>
      <c r="K17" s="311">
        <v>1</v>
      </c>
      <c r="L17" s="311"/>
      <c r="M17" s="311"/>
      <c r="N17" s="311"/>
      <c r="O17" s="311">
        <v>1</v>
      </c>
      <c r="P17" s="311"/>
      <c r="Q17" s="311"/>
      <c r="R17" s="308">
        <f t="shared" si="0"/>
        <v>3</v>
      </c>
      <c r="S17" s="307" t="s">
        <v>1049</v>
      </c>
      <c r="T17" s="306"/>
      <c r="U17" s="305"/>
      <c r="V17" s="325" t="s">
        <v>1518</v>
      </c>
      <c r="W17" s="305"/>
      <c r="X17" s="290"/>
      <c r="Y17" s="290"/>
      <c r="Z17" s="290"/>
      <c r="AA17" s="290"/>
      <c r="AB17" s="290"/>
      <c r="AC17" s="290"/>
      <c r="AD17" s="290"/>
      <c r="AE17" s="290"/>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row>
    <row r="18" spans="1:66" s="288" customFormat="1" ht="38.25" x14ac:dyDescent="0.2">
      <c r="A18" s="310"/>
      <c r="B18" s="310"/>
      <c r="C18" s="307"/>
      <c r="D18" s="305" t="s">
        <v>1493</v>
      </c>
      <c r="E18" s="317" t="s">
        <v>1492</v>
      </c>
      <c r="F18" s="311"/>
      <c r="G18" s="311"/>
      <c r="H18" s="311">
        <v>1</v>
      </c>
      <c r="I18" s="311"/>
      <c r="J18" s="311"/>
      <c r="K18" s="311">
        <v>1</v>
      </c>
      <c r="L18" s="311"/>
      <c r="M18" s="311"/>
      <c r="N18" s="311">
        <v>1</v>
      </c>
      <c r="O18" s="311"/>
      <c r="P18" s="311">
        <v>1</v>
      </c>
      <c r="Q18" s="311"/>
      <c r="R18" s="308">
        <f t="shared" si="0"/>
        <v>4</v>
      </c>
      <c r="S18" s="307" t="s">
        <v>1049</v>
      </c>
      <c r="T18" s="306"/>
      <c r="U18" s="305"/>
      <c r="V18" s="325" t="s">
        <v>1518</v>
      </c>
      <c r="W18" s="305"/>
      <c r="X18" s="290"/>
      <c r="Y18" s="290"/>
      <c r="Z18" s="290"/>
      <c r="AA18" s="290"/>
      <c r="AB18" s="290"/>
      <c r="AC18" s="290"/>
      <c r="AD18" s="290"/>
      <c r="AE18" s="290"/>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289"/>
      <c r="BN18" s="289"/>
    </row>
    <row r="19" spans="1:66" s="288" customFormat="1" ht="38.25" x14ac:dyDescent="0.2">
      <c r="A19" s="310"/>
      <c r="B19" s="310"/>
      <c r="C19" s="307"/>
      <c r="D19" s="305" t="s">
        <v>1491</v>
      </c>
      <c r="E19" s="307" t="s">
        <v>1490</v>
      </c>
      <c r="F19" s="311"/>
      <c r="G19" s="311"/>
      <c r="H19" s="311">
        <v>1</v>
      </c>
      <c r="I19" s="311"/>
      <c r="J19" s="311"/>
      <c r="K19" s="311"/>
      <c r="L19" s="311">
        <v>1</v>
      </c>
      <c r="M19" s="311"/>
      <c r="N19" s="311">
        <v>1</v>
      </c>
      <c r="O19" s="311"/>
      <c r="P19" s="311"/>
      <c r="Q19" s="311"/>
      <c r="R19" s="308">
        <f t="shared" si="0"/>
        <v>3</v>
      </c>
      <c r="S19" s="307" t="s">
        <v>1049</v>
      </c>
      <c r="T19" s="306" t="s">
        <v>1050</v>
      </c>
      <c r="U19" s="305" t="s">
        <v>1489</v>
      </c>
      <c r="V19" s="325" t="s">
        <v>1518</v>
      </c>
      <c r="W19" s="305"/>
      <c r="X19" s="290"/>
      <c r="Y19" s="290"/>
      <c r="Z19" s="290"/>
      <c r="AA19" s="290"/>
      <c r="AB19" s="290"/>
      <c r="AC19" s="290"/>
      <c r="AD19" s="290"/>
      <c r="AE19" s="290"/>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289"/>
      <c r="BB19" s="289"/>
      <c r="BC19" s="289"/>
      <c r="BD19" s="289"/>
      <c r="BE19" s="289"/>
      <c r="BF19" s="289"/>
      <c r="BG19" s="289"/>
      <c r="BH19" s="289"/>
      <c r="BI19" s="289"/>
      <c r="BJ19" s="289"/>
      <c r="BK19" s="289"/>
      <c r="BL19" s="289"/>
      <c r="BM19" s="289"/>
      <c r="BN19" s="289"/>
    </row>
    <row r="20" spans="1:66" s="288" customFormat="1" ht="38.25" x14ac:dyDescent="0.2">
      <c r="A20" s="310"/>
      <c r="B20" s="310"/>
      <c r="C20" s="307"/>
      <c r="D20" s="305" t="s">
        <v>1488</v>
      </c>
      <c r="E20" s="307" t="s">
        <v>1487</v>
      </c>
      <c r="F20" s="311"/>
      <c r="G20" s="311"/>
      <c r="H20" s="311"/>
      <c r="I20" s="311">
        <v>1</v>
      </c>
      <c r="J20" s="311"/>
      <c r="K20" s="311"/>
      <c r="L20" s="311"/>
      <c r="M20" s="311">
        <v>1</v>
      </c>
      <c r="N20" s="311"/>
      <c r="O20" s="311"/>
      <c r="P20" s="311"/>
      <c r="Q20" s="311">
        <v>1</v>
      </c>
      <c r="R20" s="308">
        <f t="shared" si="0"/>
        <v>3</v>
      </c>
      <c r="S20" s="307" t="s">
        <v>1049</v>
      </c>
      <c r="T20" s="306" t="s">
        <v>1050</v>
      </c>
      <c r="U20" s="305"/>
      <c r="V20" s="325" t="s">
        <v>1518</v>
      </c>
      <c r="W20" s="305"/>
      <c r="X20" s="290"/>
      <c r="Y20" s="290"/>
      <c r="Z20" s="290"/>
      <c r="AA20" s="290"/>
      <c r="AB20" s="290"/>
      <c r="AC20" s="290"/>
      <c r="AD20" s="290"/>
      <c r="AE20" s="290"/>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289"/>
      <c r="BN20" s="289"/>
    </row>
    <row r="21" spans="1:66" s="288" customFormat="1" ht="51" x14ac:dyDescent="0.2">
      <c r="A21" s="310"/>
      <c r="B21" s="310"/>
      <c r="C21" s="307"/>
      <c r="D21" s="305" t="s">
        <v>1486</v>
      </c>
      <c r="E21" s="307" t="s">
        <v>1485</v>
      </c>
      <c r="F21" s="311"/>
      <c r="G21" s="311">
        <v>1</v>
      </c>
      <c r="H21" s="311"/>
      <c r="I21" s="311">
        <v>1</v>
      </c>
      <c r="J21" s="311"/>
      <c r="K21" s="311">
        <v>1</v>
      </c>
      <c r="L21" s="311"/>
      <c r="M21" s="311">
        <v>1</v>
      </c>
      <c r="N21" s="311"/>
      <c r="O21" s="311">
        <v>1</v>
      </c>
      <c r="P21" s="311"/>
      <c r="Q21" s="311"/>
      <c r="R21" s="308">
        <f t="shared" si="0"/>
        <v>5</v>
      </c>
      <c r="S21" s="307" t="s">
        <v>1050</v>
      </c>
      <c r="T21" s="306" t="s">
        <v>1049</v>
      </c>
      <c r="U21" s="305"/>
      <c r="V21" s="325" t="s">
        <v>1518</v>
      </c>
      <c r="W21" s="305"/>
      <c r="X21" s="290"/>
      <c r="Y21" s="290"/>
      <c r="Z21" s="290"/>
      <c r="AA21" s="290"/>
      <c r="AB21" s="290"/>
      <c r="AC21" s="290"/>
      <c r="AD21" s="290"/>
      <c r="AE21" s="290"/>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c r="BG21" s="289"/>
      <c r="BH21" s="289"/>
      <c r="BI21" s="289"/>
      <c r="BJ21" s="289"/>
      <c r="BK21" s="289"/>
      <c r="BL21" s="289"/>
      <c r="BM21" s="289"/>
      <c r="BN21" s="289"/>
    </row>
    <row r="22" spans="1:66" s="288" customFormat="1" ht="38.25" x14ac:dyDescent="0.2">
      <c r="A22" s="310"/>
      <c r="B22" s="310"/>
      <c r="C22" s="307"/>
      <c r="D22" s="305" t="s">
        <v>1484</v>
      </c>
      <c r="E22" s="317" t="s">
        <v>1483</v>
      </c>
      <c r="F22" s="311">
        <v>1</v>
      </c>
      <c r="G22" s="311"/>
      <c r="H22" s="311"/>
      <c r="I22" s="311"/>
      <c r="J22" s="311"/>
      <c r="K22" s="311"/>
      <c r="L22" s="311">
        <v>1</v>
      </c>
      <c r="M22" s="311"/>
      <c r="N22" s="311"/>
      <c r="O22" s="311"/>
      <c r="P22" s="311"/>
      <c r="Q22" s="311"/>
      <c r="R22" s="308">
        <f t="shared" si="0"/>
        <v>2</v>
      </c>
      <c r="S22" s="307" t="s">
        <v>1049</v>
      </c>
      <c r="T22" s="306"/>
      <c r="U22" s="305"/>
      <c r="V22" s="325" t="s">
        <v>1518</v>
      </c>
      <c r="W22" s="305"/>
      <c r="X22" s="290"/>
      <c r="Y22" s="290"/>
      <c r="Z22" s="290"/>
      <c r="AA22" s="290"/>
      <c r="AB22" s="290"/>
      <c r="AC22" s="290"/>
      <c r="AD22" s="290"/>
      <c r="AE22" s="290"/>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row>
    <row r="23" spans="1:66" s="288" customFormat="1" ht="25.5" x14ac:dyDescent="0.2">
      <c r="A23" s="310"/>
      <c r="B23" s="310"/>
      <c r="C23" s="307"/>
      <c r="D23" s="305" t="s">
        <v>1482</v>
      </c>
      <c r="E23" s="317" t="s">
        <v>1481</v>
      </c>
      <c r="F23" s="311">
        <v>1</v>
      </c>
      <c r="G23" s="311"/>
      <c r="H23" s="311"/>
      <c r="I23" s="311"/>
      <c r="J23" s="311"/>
      <c r="K23" s="311">
        <v>1</v>
      </c>
      <c r="L23" s="311"/>
      <c r="M23" s="311"/>
      <c r="N23" s="311"/>
      <c r="O23" s="311"/>
      <c r="P23" s="311"/>
      <c r="Q23" s="311">
        <v>1</v>
      </c>
      <c r="R23" s="308">
        <f t="shared" si="0"/>
        <v>3</v>
      </c>
      <c r="S23" s="307" t="s">
        <v>1049</v>
      </c>
      <c r="T23" s="306"/>
      <c r="U23" s="305" t="s">
        <v>1480</v>
      </c>
      <c r="V23" s="325" t="s">
        <v>1518</v>
      </c>
      <c r="W23" s="305"/>
      <c r="X23" s="290"/>
      <c r="Y23" s="290"/>
      <c r="Z23" s="290"/>
      <c r="AA23" s="290"/>
      <c r="AB23" s="290"/>
      <c r="AC23" s="290"/>
      <c r="AD23" s="290"/>
      <c r="AE23" s="290"/>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c r="BE23" s="289"/>
      <c r="BF23" s="289"/>
      <c r="BG23" s="289"/>
      <c r="BH23" s="289"/>
      <c r="BI23" s="289"/>
      <c r="BJ23" s="289"/>
      <c r="BK23" s="289"/>
      <c r="BL23" s="289"/>
      <c r="BM23" s="289"/>
      <c r="BN23" s="289"/>
    </row>
    <row r="24" spans="1:66" s="288" customFormat="1" ht="38.25" x14ac:dyDescent="0.2">
      <c r="A24" s="310"/>
      <c r="B24" s="310"/>
      <c r="C24" s="307"/>
      <c r="D24" s="305" t="s">
        <v>1479</v>
      </c>
      <c r="E24" s="316" t="s">
        <v>1478</v>
      </c>
      <c r="F24" s="311"/>
      <c r="G24" s="311"/>
      <c r="H24" s="311">
        <v>1</v>
      </c>
      <c r="I24" s="311"/>
      <c r="J24" s="311"/>
      <c r="K24" s="311"/>
      <c r="L24" s="311">
        <v>1</v>
      </c>
      <c r="M24" s="311"/>
      <c r="N24" s="311">
        <v>1</v>
      </c>
      <c r="O24" s="311"/>
      <c r="P24" s="311"/>
      <c r="Q24" s="311"/>
      <c r="R24" s="308">
        <f t="shared" si="0"/>
        <v>3</v>
      </c>
      <c r="S24" s="307" t="s">
        <v>1050</v>
      </c>
      <c r="T24" s="306" t="s">
        <v>1052</v>
      </c>
      <c r="U24" s="305"/>
      <c r="V24" s="325" t="s">
        <v>1518</v>
      </c>
      <c r="W24" s="305"/>
      <c r="X24" s="290"/>
      <c r="Y24" s="290"/>
      <c r="Z24" s="290"/>
      <c r="AA24" s="290"/>
      <c r="AB24" s="290"/>
      <c r="AC24" s="290"/>
      <c r="AD24" s="290"/>
      <c r="AE24" s="290"/>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row>
    <row r="25" spans="1:66" s="288" customFormat="1" ht="38.25" x14ac:dyDescent="0.2">
      <c r="A25" s="310"/>
      <c r="B25" s="310"/>
      <c r="C25" s="307"/>
      <c r="D25" s="305" t="s">
        <v>1477</v>
      </c>
      <c r="E25" s="307" t="s">
        <v>1476</v>
      </c>
      <c r="F25" s="311">
        <v>1</v>
      </c>
      <c r="G25" s="311">
        <v>1</v>
      </c>
      <c r="H25" s="311">
        <v>1</v>
      </c>
      <c r="I25" s="311">
        <v>1</v>
      </c>
      <c r="J25" s="311">
        <v>1</v>
      </c>
      <c r="K25" s="311">
        <v>1</v>
      </c>
      <c r="L25" s="311">
        <v>1</v>
      </c>
      <c r="M25" s="311">
        <v>1</v>
      </c>
      <c r="N25" s="311">
        <v>1</v>
      </c>
      <c r="O25" s="311">
        <v>1</v>
      </c>
      <c r="P25" s="311">
        <v>1</v>
      </c>
      <c r="Q25" s="311">
        <v>1</v>
      </c>
      <c r="R25" s="308">
        <f t="shared" si="0"/>
        <v>12</v>
      </c>
      <c r="S25" s="307" t="s">
        <v>1058</v>
      </c>
      <c r="T25" s="306"/>
      <c r="U25" s="305" t="s">
        <v>1475</v>
      </c>
      <c r="V25" s="325" t="s">
        <v>1518</v>
      </c>
      <c r="W25" s="305"/>
      <c r="X25" s="290"/>
      <c r="Y25" s="290"/>
      <c r="Z25" s="290"/>
      <c r="AA25" s="290"/>
      <c r="AB25" s="290"/>
      <c r="AC25" s="290"/>
      <c r="AD25" s="290"/>
      <c r="AE25" s="290"/>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row>
    <row r="26" spans="1:66" s="288" customFormat="1" ht="38.25" x14ac:dyDescent="0.2">
      <c r="A26" s="310"/>
      <c r="B26" s="310"/>
      <c r="C26" s="307"/>
      <c r="D26" s="305" t="s">
        <v>1474</v>
      </c>
      <c r="E26" s="307" t="s">
        <v>1473</v>
      </c>
      <c r="F26" s="311">
        <v>1</v>
      </c>
      <c r="G26" s="311">
        <v>1</v>
      </c>
      <c r="H26" s="311">
        <v>1</v>
      </c>
      <c r="I26" s="311">
        <v>1</v>
      </c>
      <c r="J26" s="311">
        <v>1</v>
      </c>
      <c r="K26" s="311">
        <v>1</v>
      </c>
      <c r="L26" s="311">
        <v>1</v>
      </c>
      <c r="M26" s="311">
        <v>1</v>
      </c>
      <c r="N26" s="311">
        <v>1</v>
      </c>
      <c r="O26" s="311">
        <v>1</v>
      </c>
      <c r="P26" s="311">
        <v>1</v>
      </c>
      <c r="Q26" s="311">
        <v>1</v>
      </c>
      <c r="R26" s="308">
        <f t="shared" si="0"/>
        <v>12</v>
      </c>
      <c r="S26" s="307" t="s">
        <v>1058</v>
      </c>
      <c r="T26" s="306"/>
      <c r="U26" s="305" t="s">
        <v>1472</v>
      </c>
      <c r="V26" s="325" t="s">
        <v>1518</v>
      </c>
      <c r="W26" s="305"/>
      <c r="X26" s="290"/>
      <c r="Y26" s="290"/>
      <c r="Z26" s="290"/>
      <c r="AA26" s="290"/>
      <c r="AB26" s="290"/>
      <c r="AC26" s="290"/>
      <c r="AD26" s="290"/>
      <c r="AE26" s="290"/>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89"/>
      <c r="BK26" s="289"/>
      <c r="BL26" s="289"/>
      <c r="BM26" s="289"/>
      <c r="BN26" s="289"/>
    </row>
    <row r="27" spans="1:66" s="288" customFormat="1" ht="121.5" customHeight="1" x14ac:dyDescent="0.2">
      <c r="A27" s="310"/>
      <c r="B27" s="310"/>
      <c r="C27" s="307"/>
      <c r="D27" s="305" t="s">
        <v>1471</v>
      </c>
      <c r="E27" s="307" t="s">
        <v>1470</v>
      </c>
      <c r="F27" s="311"/>
      <c r="G27" s="311"/>
      <c r="H27" s="311">
        <v>1</v>
      </c>
      <c r="I27" s="311"/>
      <c r="J27" s="311"/>
      <c r="K27" s="311">
        <v>1</v>
      </c>
      <c r="L27" s="311"/>
      <c r="M27" s="311"/>
      <c r="N27" s="311">
        <v>1</v>
      </c>
      <c r="O27" s="311"/>
      <c r="P27" s="311"/>
      <c r="Q27" s="311">
        <v>1</v>
      </c>
      <c r="R27" s="308">
        <f t="shared" si="0"/>
        <v>4</v>
      </c>
      <c r="S27" s="307" t="s">
        <v>1049</v>
      </c>
      <c r="T27" s="306" t="s">
        <v>1053</v>
      </c>
      <c r="U27" s="305" t="s">
        <v>1469</v>
      </c>
      <c r="V27" s="325" t="s">
        <v>1518</v>
      </c>
      <c r="W27" s="305" t="s">
        <v>1468</v>
      </c>
      <c r="X27" s="290"/>
      <c r="Y27" s="290"/>
      <c r="Z27" s="290"/>
      <c r="AA27" s="290"/>
      <c r="AB27" s="290"/>
      <c r="AC27" s="290"/>
      <c r="AD27" s="290"/>
      <c r="AE27" s="290"/>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89"/>
      <c r="BM27" s="289"/>
      <c r="BN27" s="289"/>
    </row>
    <row r="28" spans="1:66" s="288" customFormat="1" ht="51" x14ac:dyDescent="0.2">
      <c r="A28" s="310"/>
      <c r="B28" s="310"/>
      <c r="C28" s="307"/>
      <c r="D28" s="305" t="s">
        <v>1467</v>
      </c>
      <c r="E28" s="310" t="s">
        <v>1466</v>
      </c>
      <c r="F28" s="311"/>
      <c r="G28" s="311"/>
      <c r="H28" s="311">
        <v>1</v>
      </c>
      <c r="I28" s="311"/>
      <c r="J28" s="311"/>
      <c r="K28" s="311">
        <v>1</v>
      </c>
      <c r="L28" s="311"/>
      <c r="M28" s="311"/>
      <c r="N28" s="311">
        <v>1</v>
      </c>
      <c r="O28" s="311"/>
      <c r="P28" s="311"/>
      <c r="Q28" s="311">
        <v>1</v>
      </c>
      <c r="R28" s="308">
        <f t="shared" si="0"/>
        <v>4</v>
      </c>
      <c r="S28" s="307" t="s">
        <v>1053</v>
      </c>
      <c r="T28" s="306" t="s">
        <v>1049</v>
      </c>
      <c r="U28" s="305" t="s">
        <v>1459</v>
      </c>
      <c r="V28" s="325" t="s">
        <v>1518</v>
      </c>
      <c r="W28" s="305"/>
      <c r="X28" s="290"/>
      <c r="Y28" s="290"/>
      <c r="Z28" s="290"/>
      <c r="AA28" s="290"/>
      <c r="AB28" s="290"/>
      <c r="AC28" s="290"/>
      <c r="AD28" s="290"/>
      <c r="AE28" s="290"/>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row>
    <row r="29" spans="1:66" s="288" customFormat="1" ht="51" x14ac:dyDescent="0.2">
      <c r="A29" s="310"/>
      <c r="B29" s="310"/>
      <c r="C29" s="307" t="s">
        <v>1465</v>
      </c>
      <c r="D29" s="305" t="s">
        <v>1141</v>
      </c>
      <c r="E29" s="307" t="s">
        <v>1464</v>
      </c>
      <c r="F29" s="311"/>
      <c r="G29" s="311"/>
      <c r="H29" s="311">
        <v>1</v>
      </c>
      <c r="I29" s="311"/>
      <c r="J29" s="311"/>
      <c r="K29" s="311">
        <v>1</v>
      </c>
      <c r="L29" s="311"/>
      <c r="M29" s="311"/>
      <c r="N29" s="311">
        <v>1</v>
      </c>
      <c r="O29" s="311"/>
      <c r="P29" s="311"/>
      <c r="Q29" s="311">
        <v>1</v>
      </c>
      <c r="R29" s="308">
        <f t="shared" si="0"/>
        <v>4</v>
      </c>
      <c r="S29" s="307" t="s">
        <v>1049</v>
      </c>
      <c r="T29" s="306"/>
      <c r="U29" s="305" t="s">
        <v>1463</v>
      </c>
      <c r="V29" s="325" t="s">
        <v>1518</v>
      </c>
      <c r="W29" s="305"/>
      <c r="X29" s="290"/>
      <c r="Y29" s="290"/>
      <c r="Z29" s="290"/>
      <c r="AA29" s="290"/>
      <c r="AB29" s="290"/>
      <c r="AC29" s="290"/>
      <c r="AD29" s="290"/>
      <c r="AE29" s="290"/>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c r="BE29" s="289"/>
      <c r="BF29" s="289"/>
      <c r="BG29" s="289"/>
      <c r="BH29" s="289"/>
      <c r="BI29" s="289"/>
      <c r="BJ29" s="289"/>
      <c r="BK29" s="289"/>
      <c r="BL29" s="289"/>
      <c r="BM29" s="289"/>
      <c r="BN29" s="289"/>
    </row>
    <row r="30" spans="1:66" s="288" customFormat="1" ht="63.75" x14ac:dyDescent="0.2">
      <c r="A30" s="310"/>
      <c r="B30" s="310"/>
      <c r="C30" s="307" t="s">
        <v>1462</v>
      </c>
      <c r="D30" s="305" t="s">
        <v>1461</v>
      </c>
      <c r="E30" s="307" t="s">
        <v>1460</v>
      </c>
      <c r="F30" s="311"/>
      <c r="G30" s="311"/>
      <c r="H30" s="311">
        <v>1</v>
      </c>
      <c r="I30" s="311"/>
      <c r="J30" s="311"/>
      <c r="K30" s="311">
        <v>1</v>
      </c>
      <c r="L30" s="311"/>
      <c r="M30" s="311"/>
      <c r="N30" s="311">
        <v>1</v>
      </c>
      <c r="O30" s="311"/>
      <c r="P30" s="311"/>
      <c r="Q30" s="311">
        <v>1</v>
      </c>
      <c r="R30" s="308">
        <f t="shared" si="0"/>
        <v>4</v>
      </c>
      <c r="S30" s="307" t="s">
        <v>1053</v>
      </c>
      <c r="T30" s="306" t="s">
        <v>1049</v>
      </c>
      <c r="U30" s="305" t="s">
        <v>1459</v>
      </c>
      <c r="V30" s="325" t="s">
        <v>1518</v>
      </c>
      <c r="W30" s="305"/>
      <c r="X30" s="290"/>
      <c r="Y30" s="290"/>
      <c r="Z30" s="290"/>
      <c r="AA30" s="290"/>
      <c r="AB30" s="290"/>
      <c r="AC30" s="290"/>
      <c r="AD30" s="290"/>
      <c r="AE30" s="290"/>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c r="BE30" s="289"/>
      <c r="BF30" s="289"/>
      <c r="BG30" s="289"/>
      <c r="BH30" s="289"/>
      <c r="BI30" s="289"/>
      <c r="BJ30" s="289"/>
      <c r="BK30" s="289"/>
      <c r="BL30" s="289"/>
      <c r="BM30" s="289"/>
      <c r="BN30" s="289"/>
    </row>
    <row r="31" spans="1:66" s="288" customFormat="1" ht="63.75" x14ac:dyDescent="0.2">
      <c r="A31" s="310"/>
      <c r="B31" s="310"/>
      <c r="C31" s="307"/>
      <c r="D31" s="305" t="s">
        <v>1458</v>
      </c>
      <c r="E31" s="317" t="s">
        <v>1457</v>
      </c>
      <c r="F31" s="311"/>
      <c r="G31" s="311"/>
      <c r="H31" s="311"/>
      <c r="I31" s="311">
        <v>1</v>
      </c>
      <c r="J31" s="311"/>
      <c r="K31" s="311"/>
      <c r="L31" s="311"/>
      <c r="M31" s="311">
        <v>1</v>
      </c>
      <c r="N31" s="311"/>
      <c r="O31" s="311"/>
      <c r="P31" s="311"/>
      <c r="Q31" s="311">
        <v>1</v>
      </c>
      <c r="R31" s="308">
        <f t="shared" si="0"/>
        <v>3</v>
      </c>
      <c r="S31" s="307" t="s">
        <v>1058</v>
      </c>
      <c r="T31" s="306"/>
      <c r="U31" s="305"/>
      <c r="V31" s="325" t="s">
        <v>1518</v>
      </c>
      <c r="W31" s="305"/>
      <c r="X31" s="290"/>
      <c r="Y31" s="290"/>
      <c r="Z31" s="290"/>
      <c r="AA31" s="290"/>
      <c r="AB31" s="290"/>
      <c r="AC31" s="290"/>
      <c r="AD31" s="290"/>
      <c r="AE31" s="290"/>
      <c r="AF31" s="289"/>
      <c r="AG31" s="289"/>
      <c r="AH31" s="289"/>
      <c r="AI31" s="289"/>
      <c r="AJ31" s="289"/>
      <c r="AK31" s="289"/>
      <c r="AL31" s="289"/>
      <c r="AM31" s="289"/>
      <c r="AN31" s="289"/>
      <c r="AO31" s="289"/>
      <c r="AP31" s="289"/>
      <c r="AQ31" s="289"/>
      <c r="AR31" s="289"/>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row>
    <row r="32" spans="1:66" s="288" customFormat="1" ht="114.75" x14ac:dyDescent="0.2">
      <c r="A32" s="310"/>
      <c r="B32" s="310"/>
      <c r="C32" s="307" t="s">
        <v>1455</v>
      </c>
      <c r="D32" s="305" t="s">
        <v>1454</v>
      </c>
      <c r="E32" s="307" t="s">
        <v>1453</v>
      </c>
      <c r="F32" s="312"/>
      <c r="G32" s="312">
        <v>1</v>
      </c>
      <c r="H32" s="312">
        <v>1</v>
      </c>
      <c r="I32" s="312">
        <v>1</v>
      </c>
      <c r="J32" s="312">
        <v>1</v>
      </c>
      <c r="K32" s="312">
        <v>1</v>
      </c>
      <c r="L32" s="312">
        <v>1</v>
      </c>
      <c r="M32" s="312">
        <v>1</v>
      </c>
      <c r="N32" s="311">
        <v>1</v>
      </c>
      <c r="O32" s="311">
        <v>1</v>
      </c>
      <c r="P32" s="311"/>
      <c r="Q32" s="311"/>
      <c r="R32" s="308">
        <f t="shared" si="0"/>
        <v>9</v>
      </c>
      <c r="S32" s="307" t="s">
        <v>1050</v>
      </c>
      <c r="T32" s="306" t="s">
        <v>1058</v>
      </c>
      <c r="U32" s="305"/>
      <c r="V32" s="324" t="s">
        <v>1519</v>
      </c>
      <c r="W32" s="314"/>
      <c r="X32" s="290"/>
      <c r="Y32" s="290"/>
      <c r="Z32" s="290"/>
      <c r="AA32" s="290"/>
      <c r="AB32" s="290"/>
      <c r="AC32" s="290"/>
      <c r="AD32" s="290"/>
      <c r="AE32" s="290"/>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89"/>
      <c r="BC32" s="289"/>
      <c r="BD32" s="289"/>
      <c r="BE32" s="289"/>
      <c r="BF32" s="289"/>
      <c r="BG32" s="289"/>
      <c r="BH32" s="289"/>
      <c r="BI32" s="289"/>
      <c r="BJ32" s="289"/>
      <c r="BK32" s="289"/>
      <c r="BL32" s="289"/>
      <c r="BM32" s="289"/>
      <c r="BN32" s="289"/>
    </row>
    <row r="33" spans="1:66" s="288" customFormat="1" ht="111.75" customHeight="1" x14ac:dyDescent="0.2">
      <c r="A33" s="310"/>
      <c r="B33" s="333" t="s">
        <v>1142</v>
      </c>
      <c r="C33" s="344" t="s">
        <v>1534</v>
      </c>
      <c r="D33" s="305" t="s">
        <v>1555</v>
      </c>
      <c r="E33" s="307" t="s">
        <v>1535</v>
      </c>
      <c r="F33" s="305"/>
      <c r="G33" s="305"/>
      <c r="H33" s="305">
        <v>1</v>
      </c>
      <c r="I33" s="305"/>
      <c r="J33" s="305"/>
      <c r="K33" s="305"/>
      <c r="L33" s="305"/>
      <c r="M33" s="305"/>
      <c r="N33" s="305"/>
      <c r="O33" s="305"/>
      <c r="P33" s="305"/>
      <c r="Q33" s="305"/>
      <c r="R33" s="308">
        <f t="shared" ref="R33:R42" si="1">SUM(F33:Q33)</f>
        <v>1</v>
      </c>
      <c r="S33" s="307" t="s">
        <v>1536</v>
      </c>
      <c r="T33" s="307"/>
      <c r="U33" s="307"/>
      <c r="V33" s="306" t="s">
        <v>1537</v>
      </c>
      <c r="W33" s="310"/>
      <c r="X33" s="305"/>
      <c r="Y33" s="290"/>
      <c r="Z33" s="290"/>
      <c r="AA33" s="290"/>
      <c r="AB33" s="290"/>
      <c r="AC33" s="290"/>
      <c r="AD33" s="290"/>
      <c r="AE33" s="290"/>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row>
    <row r="34" spans="1:66" s="331" customFormat="1" ht="64.5" customHeight="1" x14ac:dyDescent="0.2">
      <c r="A34" s="316"/>
      <c r="B34" s="326"/>
      <c r="C34" s="345"/>
      <c r="D34" s="328" t="s">
        <v>1556</v>
      </c>
      <c r="E34" s="317" t="s">
        <v>1538</v>
      </c>
      <c r="F34" s="328"/>
      <c r="G34" s="328"/>
      <c r="H34" s="328">
        <v>1</v>
      </c>
      <c r="I34" s="328"/>
      <c r="J34" s="328"/>
      <c r="K34" s="328">
        <v>1</v>
      </c>
      <c r="L34" s="328"/>
      <c r="M34" s="328"/>
      <c r="N34" s="328">
        <v>1</v>
      </c>
      <c r="O34" s="328"/>
      <c r="P34" s="328"/>
      <c r="Q34" s="328"/>
      <c r="R34" s="327">
        <f t="shared" si="1"/>
        <v>3</v>
      </c>
      <c r="S34" s="317" t="s">
        <v>1539</v>
      </c>
      <c r="T34" s="317"/>
      <c r="U34" s="317"/>
      <c r="V34" s="346" t="s">
        <v>1537</v>
      </c>
      <c r="W34" s="316"/>
      <c r="X34" s="328"/>
      <c r="Y34" s="329"/>
      <c r="Z34" s="329"/>
      <c r="AA34" s="329"/>
      <c r="AB34" s="329"/>
      <c r="AC34" s="329"/>
      <c r="AD34" s="329"/>
      <c r="AE34" s="329"/>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row>
    <row r="35" spans="1:66" s="331" customFormat="1" ht="64.5" customHeight="1" x14ac:dyDescent="0.2">
      <c r="A35" s="316"/>
      <c r="B35" s="326"/>
      <c r="C35" s="345"/>
      <c r="D35" s="328" t="s">
        <v>1557</v>
      </c>
      <c r="E35" s="317" t="s">
        <v>1540</v>
      </c>
      <c r="F35" s="328"/>
      <c r="G35" s="328"/>
      <c r="H35" s="328"/>
      <c r="I35" s="328"/>
      <c r="J35" s="328"/>
      <c r="K35" s="328"/>
      <c r="L35" s="328"/>
      <c r="M35" s="328"/>
      <c r="N35" s="328"/>
      <c r="O35" s="328">
        <v>1</v>
      </c>
      <c r="P35" s="328"/>
      <c r="Q35" s="328"/>
      <c r="R35" s="327">
        <f t="shared" si="1"/>
        <v>1</v>
      </c>
      <c r="S35" s="317" t="s">
        <v>1541</v>
      </c>
      <c r="T35" s="317"/>
      <c r="U35" s="317"/>
      <c r="V35" s="346" t="s">
        <v>1537</v>
      </c>
      <c r="W35" s="316"/>
      <c r="X35" s="328"/>
      <c r="Y35" s="329"/>
      <c r="Z35" s="329"/>
      <c r="AA35" s="329"/>
      <c r="AB35" s="329"/>
      <c r="AC35" s="329"/>
      <c r="AD35" s="329"/>
      <c r="AE35" s="329"/>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row>
    <row r="36" spans="1:66" s="331" customFormat="1" ht="64.5" customHeight="1" x14ac:dyDescent="0.2">
      <c r="A36" s="316"/>
      <c r="B36" s="326"/>
      <c r="C36" s="345"/>
      <c r="D36" s="328" t="s">
        <v>1558</v>
      </c>
      <c r="E36" s="317" t="s">
        <v>1542</v>
      </c>
      <c r="F36" s="328"/>
      <c r="G36" s="328"/>
      <c r="H36" s="328"/>
      <c r="I36" s="328"/>
      <c r="J36" s="328"/>
      <c r="K36" s="328"/>
      <c r="L36" s="328"/>
      <c r="M36" s="328"/>
      <c r="N36" s="328"/>
      <c r="O36" s="328"/>
      <c r="P36" s="328"/>
      <c r="Q36" s="328">
        <v>1</v>
      </c>
      <c r="R36" s="327">
        <f t="shared" si="1"/>
        <v>1</v>
      </c>
      <c r="S36" s="317" t="s">
        <v>1539</v>
      </c>
      <c r="T36" s="317"/>
      <c r="U36" s="317"/>
      <c r="V36" s="346" t="s">
        <v>1537</v>
      </c>
      <c r="W36" s="316"/>
      <c r="X36" s="328"/>
      <c r="Y36" s="329"/>
      <c r="Z36" s="329"/>
      <c r="AA36" s="329"/>
      <c r="AB36" s="329"/>
      <c r="AC36" s="329"/>
      <c r="AD36" s="329"/>
      <c r="AE36" s="329"/>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row>
    <row r="37" spans="1:66" s="331" customFormat="1" ht="64.5" customHeight="1" x14ac:dyDescent="0.2">
      <c r="A37" s="316"/>
      <c r="B37" s="326"/>
      <c r="C37" s="345"/>
      <c r="D37" s="328" t="s">
        <v>1559</v>
      </c>
      <c r="E37" s="317" t="s">
        <v>1543</v>
      </c>
      <c r="F37" s="328"/>
      <c r="G37" s="328"/>
      <c r="H37" s="328">
        <v>1</v>
      </c>
      <c r="I37" s="328"/>
      <c r="J37" s="328"/>
      <c r="K37" s="328"/>
      <c r="L37" s="328"/>
      <c r="M37" s="328"/>
      <c r="N37" s="328"/>
      <c r="O37" s="328"/>
      <c r="P37" s="328"/>
      <c r="Q37" s="328"/>
      <c r="R37" s="327">
        <f t="shared" si="1"/>
        <v>1</v>
      </c>
      <c r="S37" s="317" t="s">
        <v>1539</v>
      </c>
      <c r="T37" s="317"/>
      <c r="U37" s="317"/>
      <c r="V37" s="346" t="s">
        <v>1537</v>
      </c>
      <c r="W37" s="316"/>
      <c r="X37" s="328"/>
      <c r="Y37" s="329"/>
      <c r="Z37" s="329"/>
      <c r="AA37" s="329"/>
      <c r="AB37" s="329"/>
      <c r="AC37" s="329"/>
      <c r="AD37" s="329"/>
      <c r="AE37" s="329"/>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row>
    <row r="38" spans="1:66" s="331" customFormat="1" ht="64.5" customHeight="1" x14ac:dyDescent="0.2">
      <c r="A38" s="316"/>
      <c r="B38" s="326"/>
      <c r="C38" s="345"/>
      <c r="D38" s="328" t="s">
        <v>1560</v>
      </c>
      <c r="E38" s="317" t="s">
        <v>1544</v>
      </c>
      <c r="F38" s="328"/>
      <c r="G38" s="328"/>
      <c r="H38" s="328"/>
      <c r="I38" s="328"/>
      <c r="J38" s="328">
        <v>1</v>
      </c>
      <c r="K38" s="328"/>
      <c r="L38" s="328"/>
      <c r="M38" s="328"/>
      <c r="N38" s="328"/>
      <c r="O38" s="328"/>
      <c r="P38" s="328"/>
      <c r="Q38" s="328"/>
      <c r="R38" s="327">
        <f t="shared" si="1"/>
        <v>1</v>
      </c>
      <c r="S38" s="317" t="s">
        <v>1539</v>
      </c>
      <c r="T38" s="317"/>
      <c r="U38" s="317"/>
      <c r="V38" s="346" t="s">
        <v>1537</v>
      </c>
      <c r="W38" s="316"/>
      <c r="X38" s="328"/>
      <c r="Y38" s="329"/>
      <c r="Z38" s="329"/>
      <c r="AA38" s="329"/>
      <c r="AB38" s="329"/>
      <c r="AC38" s="329"/>
      <c r="AD38" s="329"/>
      <c r="AE38" s="329"/>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row>
    <row r="39" spans="1:66" s="331" customFormat="1" ht="64.5" customHeight="1" x14ac:dyDescent="0.2">
      <c r="A39" s="316"/>
      <c r="B39" s="326"/>
      <c r="C39" s="345"/>
      <c r="D39" s="328" t="s">
        <v>1561</v>
      </c>
      <c r="E39" s="346" t="s">
        <v>1545</v>
      </c>
      <c r="F39" s="347">
        <v>1</v>
      </c>
      <c r="G39" s="347"/>
      <c r="H39" s="347"/>
      <c r="I39" s="347"/>
      <c r="J39" s="347"/>
      <c r="K39" s="347"/>
      <c r="L39" s="347"/>
      <c r="M39" s="347"/>
      <c r="N39" s="347"/>
      <c r="O39" s="347"/>
      <c r="P39" s="347"/>
      <c r="Q39" s="347"/>
      <c r="R39" s="327">
        <f t="shared" si="1"/>
        <v>1</v>
      </c>
      <c r="S39" s="346" t="s">
        <v>1539</v>
      </c>
      <c r="T39" s="346"/>
      <c r="U39" s="346"/>
      <c r="V39" s="346" t="s">
        <v>1537</v>
      </c>
      <c r="W39" s="332"/>
      <c r="X39" s="328"/>
      <c r="Y39" s="329"/>
      <c r="Z39" s="329"/>
      <c r="AA39" s="329"/>
      <c r="AB39" s="329"/>
      <c r="AC39" s="329"/>
      <c r="AD39" s="329"/>
      <c r="AE39" s="329"/>
      <c r="AF39" s="330"/>
      <c r="AG39" s="330"/>
      <c r="AH39" s="330"/>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row>
    <row r="40" spans="1:66" s="331" customFormat="1" ht="64.5" customHeight="1" x14ac:dyDescent="0.2">
      <c r="A40" s="316"/>
      <c r="B40" s="316" t="s">
        <v>1142</v>
      </c>
      <c r="C40" s="346" t="s">
        <v>1546</v>
      </c>
      <c r="D40" s="328" t="s">
        <v>1566</v>
      </c>
      <c r="E40" s="317" t="s">
        <v>1547</v>
      </c>
      <c r="F40" s="328"/>
      <c r="G40" s="328"/>
      <c r="H40" s="328">
        <v>1</v>
      </c>
      <c r="I40" s="328"/>
      <c r="J40" s="328"/>
      <c r="K40" s="328">
        <v>1</v>
      </c>
      <c r="L40" s="328"/>
      <c r="M40" s="328"/>
      <c r="N40" s="328">
        <v>1</v>
      </c>
      <c r="O40" s="328"/>
      <c r="P40" s="328"/>
      <c r="Q40" s="328">
        <v>1</v>
      </c>
      <c r="R40" s="327">
        <f t="shared" si="1"/>
        <v>4</v>
      </c>
      <c r="S40" s="317" t="s">
        <v>1058</v>
      </c>
      <c r="T40" s="317"/>
      <c r="U40" s="317"/>
      <c r="V40" s="346" t="s">
        <v>1537</v>
      </c>
      <c r="W40" s="316"/>
      <c r="X40" s="328"/>
      <c r="Y40" s="329"/>
      <c r="Z40" s="329"/>
      <c r="AA40" s="329"/>
      <c r="AB40" s="329"/>
      <c r="AC40" s="329"/>
      <c r="AD40" s="329"/>
      <c r="AE40" s="329"/>
      <c r="AF40" s="330"/>
      <c r="AG40" s="330"/>
      <c r="AH40" s="330"/>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row>
    <row r="41" spans="1:66" s="331" customFormat="1" ht="64.5" customHeight="1" x14ac:dyDescent="0.2">
      <c r="A41" s="316"/>
      <c r="B41" s="326"/>
      <c r="C41" s="345"/>
      <c r="D41" s="328" t="s">
        <v>1565</v>
      </c>
      <c r="E41" s="317" t="s">
        <v>1548</v>
      </c>
      <c r="F41" s="328"/>
      <c r="G41" s="328"/>
      <c r="H41" s="328">
        <v>1</v>
      </c>
      <c r="I41" s="328"/>
      <c r="J41" s="328"/>
      <c r="K41" s="328">
        <v>1</v>
      </c>
      <c r="L41" s="328"/>
      <c r="M41" s="328"/>
      <c r="N41" s="328">
        <v>1</v>
      </c>
      <c r="O41" s="328"/>
      <c r="P41" s="328"/>
      <c r="Q41" s="328">
        <v>1</v>
      </c>
      <c r="R41" s="327">
        <f t="shared" si="1"/>
        <v>4</v>
      </c>
      <c r="S41" s="317" t="s">
        <v>1549</v>
      </c>
      <c r="T41" s="317"/>
      <c r="U41" s="317"/>
      <c r="V41" s="346" t="s">
        <v>1537</v>
      </c>
      <c r="W41" s="316"/>
      <c r="X41" s="328"/>
      <c r="Y41" s="329"/>
      <c r="Z41" s="329"/>
      <c r="AA41" s="329"/>
      <c r="AB41" s="329"/>
      <c r="AC41" s="329"/>
      <c r="AD41" s="329"/>
      <c r="AE41" s="329"/>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row>
    <row r="42" spans="1:66" s="331" customFormat="1" ht="89.25" customHeight="1" x14ac:dyDescent="0.2">
      <c r="A42" s="316"/>
      <c r="B42" s="316"/>
      <c r="D42" s="328" t="s">
        <v>1564</v>
      </c>
      <c r="E42" s="317" t="s">
        <v>1550</v>
      </c>
      <c r="F42" s="328"/>
      <c r="G42" s="328"/>
      <c r="H42" s="328">
        <v>1</v>
      </c>
      <c r="I42" s="328"/>
      <c r="J42" s="328"/>
      <c r="K42" s="328">
        <v>1</v>
      </c>
      <c r="L42" s="328"/>
      <c r="M42" s="328"/>
      <c r="N42" s="328">
        <v>1</v>
      </c>
      <c r="O42" s="328"/>
      <c r="P42" s="328"/>
      <c r="Q42" s="328">
        <v>1</v>
      </c>
      <c r="R42" s="327">
        <f t="shared" si="1"/>
        <v>4</v>
      </c>
      <c r="S42" s="317" t="s">
        <v>1551</v>
      </c>
      <c r="T42" s="317"/>
      <c r="U42" s="317"/>
      <c r="V42" s="346" t="s">
        <v>1537</v>
      </c>
      <c r="W42" s="316"/>
      <c r="X42" s="328"/>
      <c r="Y42" s="329"/>
      <c r="Z42" s="329"/>
      <c r="AA42" s="329"/>
      <c r="AB42" s="329"/>
      <c r="AC42" s="329"/>
      <c r="AD42" s="329"/>
      <c r="AE42" s="329"/>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0"/>
      <c r="BJ42" s="330"/>
      <c r="BK42" s="330"/>
      <c r="BL42" s="330"/>
      <c r="BM42" s="330"/>
      <c r="BN42" s="330"/>
    </row>
    <row r="43" spans="1:66" s="331" customFormat="1" ht="64.5" customHeight="1" x14ac:dyDescent="0.2">
      <c r="A43" s="316"/>
      <c r="B43" s="326"/>
      <c r="C43" s="345"/>
      <c r="D43" s="328" t="s">
        <v>1563</v>
      </c>
      <c r="E43" s="317" t="s">
        <v>1552</v>
      </c>
      <c r="F43" s="328"/>
      <c r="G43" s="328"/>
      <c r="H43" s="328">
        <v>1</v>
      </c>
      <c r="I43" s="328"/>
      <c r="J43" s="328"/>
      <c r="K43" s="328">
        <v>1</v>
      </c>
      <c r="L43" s="328"/>
      <c r="M43" s="328"/>
      <c r="N43" s="328">
        <v>1</v>
      </c>
      <c r="O43" s="328"/>
      <c r="P43" s="328"/>
      <c r="Q43" s="328">
        <v>1</v>
      </c>
      <c r="R43" s="327">
        <f>SUM(F43:Q43)</f>
        <v>4</v>
      </c>
      <c r="S43" s="317" t="s">
        <v>1058</v>
      </c>
      <c r="T43" s="317"/>
      <c r="U43" s="317"/>
      <c r="V43" s="346" t="s">
        <v>1537</v>
      </c>
      <c r="W43" s="316"/>
      <c r="X43" s="328"/>
      <c r="Y43" s="329"/>
      <c r="Z43" s="329"/>
      <c r="AA43" s="329"/>
      <c r="AB43" s="329"/>
      <c r="AC43" s="329"/>
      <c r="AD43" s="329"/>
      <c r="AE43" s="329"/>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0"/>
      <c r="BK43" s="330"/>
      <c r="BL43" s="330"/>
      <c r="BM43" s="330"/>
      <c r="BN43" s="330"/>
    </row>
    <row r="44" spans="1:66" s="288" customFormat="1" ht="64.5" customHeight="1" x14ac:dyDescent="0.2">
      <c r="A44" s="310"/>
      <c r="B44" s="333"/>
      <c r="C44" s="344"/>
      <c r="D44" s="305" t="s">
        <v>1562</v>
      </c>
      <c r="E44" s="307" t="s">
        <v>1553</v>
      </c>
      <c r="F44" s="305"/>
      <c r="G44" s="305"/>
      <c r="H44" s="305"/>
      <c r="I44" s="305"/>
      <c r="J44" s="305">
        <v>1</v>
      </c>
      <c r="K44" s="305"/>
      <c r="L44" s="305"/>
      <c r="M44" s="305"/>
      <c r="N44" s="305"/>
      <c r="O44" s="305">
        <v>1</v>
      </c>
      <c r="P44" s="305"/>
      <c r="Q44" s="305"/>
      <c r="R44" s="308">
        <f>SUM(F44:Q44)</f>
        <v>2</v>
      </c>
      <c r="S44" s="307" t="s">
        <v>1554</v>
      </c>
      <c r="T44" s="307"/>
      <c r="U44" s="307"/>
      <c r="V44" s="306" t="s">
        <v>1537</v>
      </c>
      <c r="W44" s="310"/>
      <c r="X44" s="305"/>
      <c r="Y44" s="290"/>
      <c r="Z44" s="290"/>
      <c r="AA44" s="290"/>
      <c r="AB44" s="290"/>
      <c r="AC44" s="290"/>
      <c r="AD44" s="290"/>
      <c r="AE44" s="290"/>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row>
    <row r="45" spans="1:66" s="288" customFormat="1" ht="110.25" customHeight="1" x14ac:dyDescent="0.2">
      <c r="A45" s="310"/>
      <c r="B45" s="316" t="s">
        <v>1143</v>
      </c>
      <c r="C45" s="316" t="s">
        <v>1567</v>
      </c>
      <c r="D45" s="305" t="s">
        <v>1568</v>
      </c>
      <c r="E45" s="336" t="s">
        <v>1571</v>
      </c>
      <c r="F45" s="337"/>
      <c r="G45" s="337"/>
      <c r="H45" s="337"/>
      <c r="I45" s="337"/>
      <c r="J45" s="337"/>
      <c r="K45" s="337">
        <v>1</v>
      </c>
      <c r="L45" s="337">
        <v>1</v>
      </c>
      <c r="M45" s="337">
        <v>1</v>
      </c>
      <c r="N45" s="338">
        <v>1</v>
      </c>
      <c r="O45" s="338">
        <v>1</v>
      </c>
      <c r="P45" s="338">
        <v>1</v>
      </c>
      <c r="Q45" s="338">
        <v>1</v>
      </c>
      <c r="R45" s="308">
        <f t="shared" ref="R45:R46" si="2">SUM(F45:Q45)</f>
        <v>7</v>
      </c>
      <c r="S45" s="307" t="s">
        <v>1574</v>
      </c>
      <c r="T45" s="307"/>
      <c r="U45" s="307"/>
      <c r="V45" s="306" t="s">
        <v>1576</v>
      </c>
      <c r="W45" s="310"/>
      <c r="X45" s="334"/>
      <c r="Y45" s="290"/>
      <c r="Z45" s="290"/>
      <c r="AA45" s="290"/>
      <c r="AB45" s="290"/>
      <c r="AC45" s="290"/>
      <c r="AD45" s="290"/>
      <c r="AE45" s="290"/>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row>
    <row r="46" spans="1:66" s="288" customFormat="1" ht="64.5" customHeight="1" x14ac:dyDescent="0.2">
      <c r="A46" s="310"/>
      <c r="B46" s="335"/>
      <c r="C46" s="339"/>
      <c r="D46" s="305" t="s">
        <v>1569</v>
      </c>
      <c r="E46" s="340" t="s">
        <v>1572</v>
      </c>
      <c r="F46" s="341">
        <v>1</v>
      </c>
      <c r="G46" s="341">
        <v>1</v>
      </c>
      <c r="H46" s="341">
        <v>1</v>
      </c>
      <c r="I46" s="341">
        <v>1</v>
      </c>
      <c r="J46" s="341">
        <v>1</v>
      </c>
      <c r="K46" s="341">
        <v>1</v>
      </c>
      <c r="L46" s="341">
        <v>1</v>
      </c>
      <c r="M46" s="341">
        <v>1</v>
      </c>
      <c r="N46" s="341">
        <v>1</v>
      </c>
      <c r="O46" s="341">
        <v>1</v>
      </c>
      <c r="P46" s="341">
        <v>1</v>
      </c>
      <c r="Q46" s="341">
        <v>1</v>
      </c>
      <c r="R46" s="308">
        <f t="shared" si="2"/>
        <v>12</v>
      </c>
      <c r="S46" s="307" t="s">
        <v>1049</v>
      </c>
      <c r="T46" s="307"/>
      <c r="U46" s="307"/>
      <c r="V46" s="306" t="s">
        <v>1576</v>
      </c>
      <c r="W46" s="310"/>
      <c r="X46" s="334"/>
      <c r="Y46" s="290"/>
      <c r="Z46" s="290"/>
      <c r="AA46" s="290"/>
      <c r="AB46" s="290"/>
      <c r="AC46" s="290"/>
      <c r="AD46" s="290"/>
      <c r="AE46" s="290"/>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row>
    <row r="47" spans="1:66" s="288" customFormat="1" ht="64.5" customHeight="1" x14ac:dyDescent="0.2">
      <c r="A47" s="310"/>
      <c r="B47" s="333"/>
      <c r="C47" s="344"/>
      <c r="D47" s="305" t="s">
        <v>1570</v>
      </c>
      <c r="E47" s="342" t="s">
        <v>1573</v>
      </c>
      <c r="F47" s="341"/>
      <c r="G47" s="341"/>
      <c r="H47" s="341"/>
      <c r="I47" s="341"/>
      <c r="J47" s="341">
        <v>1</v>
      </c>
      <c r="K47" s="341"/>
      <c r="L47" s="341"/>
      <c r="M47" s="341"/>
      <c r="N47" s="343"/>
      <c r="O47" s="343">
        <v>1</v>
      </c>
      <c r="P47" s="343"/>
      <c r="Q47" s="343"/>
      <c r="R47" s="308">
        <f>SUM(F47:Q47)</f>
        <v>2</v>
      </c>
      <c r="S47" s="307" t="s">
        <v>1049</v>
      </c>
      <c r="T47" s="307" t="s">
        <v>1053</v>
      </c>
      <c r="U47" s="307"/>
      <c r="V47" s="306" t="s">
        <v>1576</v>
      </c>
      <c r="W47" s="310"/>
      <c r="X47" s="334"/>
      <c r="Y47" s="290"/>
      <c r="Z47" s="290"/>
      <c r="AA47" s="290"/>
      <c r="AB47" s="290"/>
      <c r="AC47" s="290"/>
      <c r="AD47" s="290"/>
      <c r="AE47" s="290"/>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row>
    <row r="48" spans="1:66" s="288" customFormat="1" ht="127.5" x14ac:dyDescent="0.2">
      <c r="A48" s="310" t="s">
        <v>1090</v>
      </c>
      <c r="B48" s="310" t="s">
        <v>1143</v>
      </c>
      <c r="C48" s="307" t="s">
        <v>1452</v>
      </c>
      <c r="D48" s="305" t="s">
        <v>1451</v>
      </c>
      <c r="E48" s="317" t="s">
        <v>1450</v>
      </c>
      <c r="F48" s="305"/>
      <c r="G48" s="305"/>
      <c r="H48" s="305">
        <v>1</v>
      </c>
      <c r="I48" s="305"/>
      <c r="J48" s="305"/>
      <c r="K48" s="305"/>
      <c r="L48" s="305"/>
      <c r="M48" s="305"/>
      <c r="N48" s="309">
        <v>1</v>
      </c>
      <c r="O48" s="309"/>
      <c r="P48" s="309"/>
      <c r="Q48" s="309"/>
      <c r="R48" s="308">
        <f t="shared" ref="R48:R78" si="3">SUM(F48:Q48)</f>
        <v>2</v>
      </c>
      <c r="S48" s="307" t="s">
        <v>5</v>
      </c>
      <c r="T48" s="306"/>
      <c r="U48" s="305" t="s">
        <v>1449</v>
      </c>
      <c r="V48" s="324" t="s">
        <v>1519</v>
      </c>
      <c r="W48" s="305" t="s">
        <v>1446</v>
      </c>
      <c r="X48" s="290"/>
      <c r="Y48" s="290"/>
      <c r="Z48" s="290"/>
      <c r="AA48" s="290"/>
      <c r="AB48" s="290"/>
      <c r="AC48" s="290"/>
      <c r="AD48" s="290"/>
      <c r="AE48" s="290"/>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row>
    <row r="49" spans="1:66" s="288" customFormat="1" ht="63.75" x14ac:dyDescent="0.2">
      <c r="A49" s="310"/>
      <c r="B49" s="310"/>
      <c r="C49" s="307"/>
      <c r="D49" s="305" t="s">
        <v>1448</v>
      </c>
      <c r="E49" s="307" t="s">
        <v>1447</v>
      </c>
      <c r="F49" s="305"/>
      <c r="G49" s="305"/>
      <c r="H49" s="305"/>
      <c r="I49" s="305">
        <v>1</v>
      </c>
      <c r="J49" s="305"/>
      <c r="K49" s="305"/>
      <c r="L49" s="305"/>
      <c r="M49" s="305"/>
      <c r="N49" s="309"/>
      <c r="O49" s="309">
        <v>1</v>
      </c>
      <c r="P49" s="309"/>
      <c r="Q49" s="309"/>
      <c r="R49" s="308">
        <f t="shared" si="3"/>
        <v>2</v>
      </c>
      <c r="S49" s="307" t="s">
        <v>5</v>
      </c>
      <c r="T49" s="306"/>
      <c r="U49" s="305" t="s">
        <v>1365</v>
      </c>
      <c r="V49" s="325" t="s">
        <v>1520</v>
      </c>
      <c r="W49" s="305" t="s">
        <v>1446</v>
      </c>
      <c r="X49" s="290"/>
      <c r="Y49" s="290"/>
      <c r="Z49" s="290"/>
      <c r="AA49" s="290"/>
      <c r="AB49" s="290"/>
      <c r="AC49" s="290"/>
      <c r="AD49" s="290"/>
      <c r="AE49" s="290"/>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row>
    <row r="50" spans="1:66" s="288" customFormat="1" ht="38.25" x14ac:dyDescent="0.2">
      <c r="A50" s="310"/>
      <c r="B50" s="310"/>
      <c r="C50" s="307"/>
      <c r="D50" s="305" t="s">
        <v>1445</v>
      </c>
      <c r="E50" s="307" t="s">
        <v>1444</v>
      </c>
      <c r="F50" s="305">
        <v>1</v>
      </c>
      <c r="G50" s="305">
        <v>1</v>
      </c>
      <c r="H50" s="305">
        <v>1</v>
      </c>
      <c r="I50" s="305">
        <v>1</v>
      </c>
      <c r="J50" s="305">
        <v>1</v>
      </c>
      <c r="K50" s="305">
        <v>1</v>
      </c>
      <c r="L50" s="305">
        <v>1</v>
      </c>
      <c r="M50" s="305">
        <v>1</v>
      </c>
      <c r="N50" s="309">
        <v>1</v>
      </c>
      <c r="O50" s="309">
        <v>1</v>
      </c>
      <c r="P50" s="309">
        <v>1</v>
      </c>
      <c r="Q50" s="309">
        <v>1</v>
      </c>
      <c r="R50" s="308">
        <f t="shared" si="3"/>
        <v>12</v>
      </c>
      <c r="S50" s="307" t="s">
        <v>5</v>
      </c>
      <c r="T50" s="306"/>
      <c r="U50" s="305" t="s">
        <v>1443</v>
      </c>
      <c r="V50" s="325" t="s">
        <v>1576</v>
      </c>
      <c r="W50" s="305" t="s">
        <v>1442</v>
      </c>
      <c r="X50" s="290"/>
      <c r="Y50" s="290"/>
      <c r="Z50" s="290"/>
      <c r="AA50" s="290"/>
      <c r="AB50" s="290"/>
      <c r="AC50" s="290"/>
      <c r="AD50" s="290"/>
      <c r="AE50" s="290"/>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row>
    <row r="51" spans="1:66" s="288" customFormat="1" ht="51" x14ac:dyDescent="0.2">
      <c r="A51" s="310"/>
      <c r="B51" s="310"/>
      <c r="C51" s="307"/>
      <c r="D51" s="305" t="s">
        <v>1441</v>
      </c>
      <c r="E51" s="307" t="s">
        <v>1440</v>
      </c>
      <c r="F51" s="305"/>
      <c r="G51" s="305"/>
      <c r="H51" s="305"/>
      <c r="I51" s="305"/>
      <c r="J51" s="305"/>
      <c r="K51" s="305">
        <v>1</v>
      </c>
      <c r="L51" s="305"/>
      <c r="M51" s="305"/>
      <c r="N51" s="309"/>
      <c r="O51" s="309"/>
      <c r="P51" s="309"/>
      <c r="Q51" s="309"/>
      <c r="R51" s="308">
        <f t="shared" si="3"/>
        <v>1</v>
      </c>
      <c r="S51" s="307" t="s">
        <v>1053</v>
      </c>
      <c r="T51" s="306"/>
      <c r="U51" s="305" t="s">
        <v>1365</v>
      </c>
      <c r="V51" s="325" t="s">
        <v>1576</v>
      </c>
      <c r="W51" s="305" t="s">
        <v>1439</v>
      </c>
      <c r="X51" s="290"/>
      <c r="Y51" s="290"/>
      <c r="Z51" s="290"/>
      <c r="AA51" s="290"/>
      <c r="AB51" s="290"/>
      <c r="AC51" s="290"/>
      <c r="AD51" s="290"/>
      <c r="AE51" s="290"/>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row>
    <row r="52" spans="1:66" s="288" customFormat="1" ht="63.75" x14ac:dyDescent="0.2">
      <c r="A52" s="310"/>
      <c r="B52" s="310"/>
      <c r="C52" s="307"/>
      <c r="D52" s="305" t="s">
        <v>1438</v>
      </c>
      <c r="E52" s="307" t="s">
        <v>1437</v>
      </c>
      <c r="F52" s="305"/>
      <c r="G52" s="305"/>
      <c r="H52" s="305"/>
      <c r="I52" s="305"/>
      <c r="J52" s="305"/>
      <c r="K52" s="305"/>
      <c r="L52" s="305"/>
      <c r="M52" s="305"/>
      <c r="N52" s="309">
        <v>1</v>
      </c>
      <c r="O52" s="309"/>
      <c r="P52" s="309"/>
      <c r="Q52" s="309"/>
      <c r="R52" s="308">
        <f t="shared" si="3"/>
        <v>1</v>
      </c>
      <c r="S52" s="307" t="s">
        <v>5</v>
      </c>
      <c r="T52" s="306"/>
      <c r="U52" s="305" t="s">
        <v>1436</v>
      </c>
      <c r="V52" s="325" t="s">
        <v>1576</v>
      </c>
      <c r="W52" s="305" t="s">
        <v>1435</v>
      </c>
      <c r="X52" s="290"/>
      <c r="Y52" s="290"/>
      <c r="Z52" s="290"/>
      <c r="AA52" s="290"/>
      <c r="AB52" s="290"/>
      <c r="AC52" s="290"/>
      <c r="AD52" s="290"/>
      <c r="AE52" s="290"/>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row>
    <row r="53" spans="1:66" s="288" customFormat="1" ht="38.25" x14ac:dyDescent="0.2">
      <c r="A53" s="310"/>
      <c r="B53" s="310"/>
      <c r="C53" s="307"/>
      <c r="D53" s="305" t="s">
        <v>1434</v>
      </c>
      <c r="E53" s="307" t="s">
        <v>1433</v>
      </c>
      <c r="F53" s="305"/>
      <c r="G53" s="305"/>
      <c r="H53" s="305">
        <v>1</v>
      </c>
      <c r="I53" s="305"/>
      <c r="J53" s="305"/>
      <c r="K53" s="305">
        <v>1</v>
      </c>
      <c r="L53" s="305"/>
      <c r="M53" s="305"/>
      <c r="N53" s="309">
        <v>1</v>
      </c>
      <c r="O53" s="309"/>
      <c r="P53" s="309"/>
      <c r="Q53" s="309"/>
      <c r="R53" s="308">
        <f t="shared" si="3"/>
        <v>3</v>
      </c>
      <c r="S53" s="307" t="s">
        <v>1050</v>
      </c>
      <c r="T53" s="306" t="s">
        <v>1049</v>
      </c>
      <c r="U53" s="305" t="s">
        <v>1432</v>
      </c>
      <c r="V53" s="325" t="s">
        <v>1576</v>
      </c>
      <c r="W53" s="305"/>
      <c r="X53" s="290"/>
      <c r="Y53" s="290"/>
      <c r="Z53" s="290"/>
      <c r="AA53" s="290"/>
      <c r="AB53" s="290"/>
      <c r="AC53" s="290"/>
      <c r="AD53" s="290"/>
      <c r="AE53" s="290"/>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row>
    <row r="54" spans="1:66" s="288" customFormat="1" ht="38.25" x14ac:dyDescent="0.2">
      <c r="A54" s="310"/>
      <c r="B54" s="310"/>
      <c r="C54" s="307"/>
      <c r="D54" s="305" t="s">
        <v>1431</v>
      </c>
      <c r="E54" s="307" t="s">
        <v>1430</v>
      </c>
      <c r="F54" s="305">
        <v>1</v>
      </c>
      <c r="G54" s="305">
        <v>1</v>
      </c>
      <c r="H54" s="305">
        <v>1</v>
      </c>
      <c r="I54" s="305">
        <v>1</v>
      </c>
      <c r="J54" s="305">
        <v>1</v>
      </c>
      <c r="K54" s="305">
        <v>1</v>
      </c>
      <c r="L54" s="305">
        <v>1</v>
      </c>
      <c r="M54" s="305">
        <v>1</v>
      </c>
      <c r="N54" s="309">
        <v>1</v>
      </c>
      <c r="O54" s="309">
        <v>1</v>
      </c>
      <c r="P54" s="309">
        <v>1</v>
      </c>
      <c r="Q54" s="309">
        <v>1</v>
      </c>
      <c r="R54" s="308">
        <f t="shared" si="3"/>
        <v>12</v>
      </c>
      <c r="S54" s="307" t="s">
        <v>5</v>
      </c>
      <c r="T54" s="306"/>
      <c r="U54" s="305" t="s">
        <v>1358</v>
      </c>
      <c r="V54" s="325" t="s">
        <v>1576</v>
      </c>
      <c r="W54" s="305" t="s">
        <v>1429</v>
      </c>
      <c r="X54" s="290"/>
      <c r="Y54" s="290"/>
      <c r="Z54" s="290"/>
      <c r="AA54" s="290"/>
      <c r="AB54" s="290"/>
      <c r="AC54" s="290"/>
      <c r="AD54" s="290"/>
      <c r="AE54" s="290"/>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row>
    <row r="55" spans="1:66" s="288" customFormat="1" ht="25.5" x14ac:dyDescent="0.2">
      <c r="A55" s="310"/>
      <c r="B55" s="310"/>
      <c r="C55" s="307"/>
      <c r="D55" s="305" t="s">
        <v>1428</v>
      </c>
      <c r="E55" s="307" t="s">
        <v>1427</v>
      </c>
      <c r="F55" s="309">
        <v>1</v>
      </c>
      <c r="G55" s="309">
        <v>1</v>
      </c>
      <c r="H55" s="309">
        <v>1</v>
      </c>
      <c r="I55" s="309">
        <v>1</v>
      </c>
      <c r="J55" s="309">
        <v>1</v>
      </c>
      <c r="K55" s="309">
        <v>1</v>
      </c>
      <c r="L55" s="309">
        <v>1</v>
      </c>
      <c r="M55" s="309">
        <v>1</v>
      </c>
      <c r="N55" s="309">
        <v>1</v>
      </c>
      <c r="O55" s="309">
        <v>1</v>
      </c>
      <c r="P55" s="309">
        <v>1</v>
      </c>
      <c r="Q55" s="309">
        <v>1</v>
      </c>
      <c r="R55" s="308">
        <f t="shared" si="3"/>
        <v>12</v>
      </c>
      <c r="S55" s="307" t="s">
        <v>1049</v>
      </c>
      <c r="T55" s="306"/>
      <c r="U55" s="305"/>
      <c r="V55" s="325" t="s">
        <v>1576</v>
      </c>
      <c r="W55" s="305" t="s">
        <v>1426</v>
      </c>
      <c r="X55" s="290"/>
      <c r="Y55" s="290"/>
      <c r="Z55" s="290"/>
      <c r="AA55" s="290"/>
      <c r="AB55" s="290"/>
      <c r="AC55" s="290"/>
      <c r="AD55" s="290"/>
      <c r="AE55" s="290"/>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row>
    <row r="56" spans="1:66" s="288" customFormat="1" ht="76.5" x14ac:dyDescent="0.2">
      <c r="A56" s="310"/>
      <c r="B56" s="310"/>
      <c r="C56" s="307" t="s">
        <v>1425</v>
      </c>
      <c r="D56" s="305" t="s">
        <v>1424</v>
      </c>
      <c r="E56" s="317" t="s">
        <v>1423</v>
      </c>
      <c r="F56" s="305">
        <v>1</v>
      </c>
      <c r="G56" s="305">
        <v>1</v>
      </c>
      <c r="H56" s="305">
        <v>1</v>
      </c>
      <c r="I56" s="305">
        <v>1</v>
      </c>
      <c r="J56" s="305">
        <v>1</v>
      </c>
      <c r="K56" s="305">
        <v>1</v>
      </c>
      <c r="L56" s="305">
        <v>1</v>
      </c>
      <c r="M56" s="305">
        <v>1</v>
      </c>
      <c r="N56" s="309">
        <v>1</v>
      </c>
      <c r="O56" s="309">
        <v>1</v>
      </c>
      <c r="P56" s="309">
        <v>1</v>
      </c>
      <c r="Q56" s="309">
        <v>1</v>
      </c>
      <c r="R56" s="308">
        <f t="shared" si="3"/>
        <v>12</v>
      </c>
      <c r="S56" s="307" t="s">
        <v>1059</v>
      </c>
      <c r="T56" s="306" t="s">
        <v>5</v>
      </c>
      <c r="U56" s="305" t="s">
        <v>1422</v>
      </c>
      <c r="V56" s="325" t="s">
        <v>1520</v>
      </c>
      <c r="W56" s="305"/>
      <c r="X56" s="290"/>
      <c r="Y56" s="290"/>
      <c r="Z56" s="290"/>
      <c r="AA56" s="290"/>
      <c r="AB56" s="290"/>
      <c r="AC56" s="290"/>
      <c r="AD56" s="290"/>
      <c r="AE56" s="290"/>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c r="BB56" s="289"/>
      <c r="BC56" s="289"/>
      <c r="BD56" s="289"/>
      <c r="BE56" s="289"/>
      <c r="BF56" s="289"/>
      <c r="BG56" s="289"/>
      <c r="BH56" s="289"/>
      <c r="BI56" s="289"/>
      <c r="BJ56" s="289"/>
      <c r="BK56" s="289"/>
      <c r="BL56" s="289"/>
      <c r="BM56" s="289"/>
      <c r="BN56" s="289"/>
    </row>
    <row r="57" spans="1:66" s="288" customFormat="1" ht="51" x14ac:dyDescent="0.2">
      <c r="A57" s="310"/>
      <c r="B57" s="310"/>
      <c r="C57" s="307"/>
      <c r="D57" s="305" t="s">
        <v>1421</v>
      </c>
      <c r="E57" s="307" t="s">
        <v>1420</v>
      </c>
      <c r="F57" s="305">
        <v>1</v>
      </c>
      <c r="G57" s="305"/>
      <c r="H57" s="305"/>
      <c r="I57" s="305"/>
      <c r="J57" s="305"/>
      <c r="K57" s="305"/>
      <c r="L57" s="305"/>
      <c r="M57" s="305"/>
      <c r="N57" s="309"/>
      <c r="O57" s="309"/>
      <c r="P57" s="309"/>
      <c r="Q57" s="309"/>
      <c r="R57" s="308">
        <f t="shared" si="3"/>
        <v>1</v>
      </c>
      <c r="S57" s="307" t="s">
        <v>1059</v>
      </c>
      <c r="T57" s="306" t="s">
        <v>5</v>
      </c>
      <c r="U57" s="305" t="s">
        <v>1419</v>
      </c>
      <c r="V57" s="325" t="s">
        <v>1520</v>
      </c>
      <c r="W57" s="305"/>
      <c r="X57" s="290"/>
      <c r="Y57" s="290"/>
      <c r="Z57" s="290"/>
      <c r="AA57" s="290"/>
      <c r="AB57" s="290"/>
      <c r="AC57" s="290"/>
      <c r="AD57" s="290"/>
      <c r="AE57" s="290"/>
      <c r="AF57" s="289"/>
      <c r="AG57" s="289"/>
      <c r="AH57" s="289"/>
      <c r="AI57" s="289"/>
      <c r="AJ57" s="289"/>
      <c r="AK57" s="289"/>
      <c r="AL57" s="289"/>
      <c r="AM57" s="289"/>
      <c r="AN57" s="289"/>
      <c r="AO57" s="289"/>
      <c r="AP57" s="289"/>
      <c r="AQ57" s="289"/>
      <c r="AR57" s="289"/>
      <c r="AS57" s="289"/>
      <c r="AT57" s="289"/>
      <c r="AU57" s="289"/>
      <c r="AV57" s="289"/>
      <c r="AW57" s="289"/>
      <c r="AX57" s="289"/>
      <c r="AY57" s="289"/>
      <c r="AZ57" s="289"/>
      <c r="BA57" s="289"/>
      <c r="BB57" s="289"/>
      <c r="BC57" s="289"/>
      <c r="BD57" s="289"/>
      <c r="BE57" s="289"/>
      <c r="BF57" s="289"/>
      <c r="BG57" s="289"/>
      <c r="BH57" s="289"/>
      <c r="BI57" s="289"/>
      <c r="BJ57" s="289"/>
      <c r="BK57" s="289"/>
      <c r="BL57" s="289"/>
      <c r="BM57" s="289"/>
      <c r="BN57" s="289"/>
    </row>
    <row r="58" spans="1:66" s="288" customFormat="1" ht="89.25" x14ac:dyDescent="0.2">
      <c r="A58" s="310"/>
      <c r="B58" s="310"/>
      <c r="C58" s="307"/>
      <c r="D58" s="305" t="s">
        <v>1418</v>
      </c>
      <c r="E58" s="307" t="s">
        <v>1417</v>
      </c>
      <c r="F58" s="305"/>
      <c r="G58" s="305"/>
      <c r="H58" s="305">
        <v>1</v>
      </c>
      <c r="I58" s="305"/>
      <c r="J58" s="305"/>
      <c r="K58" s="305"/>
      <c r="L58" s="305"/>
      <c r="M58" s="305"/>
      <c r="N58" s="309">
        <v>1</v>
      </c>
      <c r="O58" s="309"/>
      <c r="P58" s="309"/>
      <c r="Q58" s="309"/>
      <c r="R58" s="308">
        <f t="shared" si="3"/>
        <v>2</v>
      </c>
      <c r="S58" s="307" t="s">
        <v>1050</v>
      </c>
      <c r="T58" s="306"/>
      <c r="U58" s="305"/>
      <c r="V58" s="325" t="s">
        <v>1520</v>
      </c>
      <c r="W58" s="305"/>
      <c r="X58" s="290"/>
      <c r="Y58" s="290"/>
      <c r="Z58" s="290"/>
      <c r="AA58" s="290"/>
      <c r="AB58" s="290"/>
      <c r="AC58" s="290"/>
      <c r="AD58" s="290"/>
      <c r="AE58" s="290"/>
      <c r="AF58" s="289"/>
      <c r="AG58" s="289"/>
      <c r="AH58" s="289"/>
      <c r="AI58" s="289"/>
      <c r="AJ58" s="289"/>
      <c r="AK58" s="289"/>
      <c r="AL58" s="289"/>
      <c r="AM58" s="289"/>
      <c r="AN58" s="289"/>
      <c r="AO58" s="289"/>
      <c r="AP58" s="289"/>
      <c r="AQ58" s="289"/>
      <c r="AR58" s="289"/>
      <c r="AS58" s="289"/>
      <c r="AT58" s="289"/>
      <c r="AU58" s="289"/>
      <c r="AV58" s="289"/>
      <c r="AW58" s="289"/>
      <c r="AX58" s="289"/>
      <c r="AY58" s="289"/>
      <c r="AZ58" s="289"/>
      <c r="BA58" s="289"/>
      <c r="BB58" s="289"/>
      <c r="BC58" s="289"/>
      <c r="BD58" s="289"/>
      <c r="BE58" s="289"/>
      <c r="BF58" s="289"/>
      <c r="BG58" s="289"/>
      <c r="BH58" s="289"/>
      <c r="BI58" s="289"/>
      <c r="BJ58" s="289"/>
      <c r="BK58" s="289"/>
      <c r="BL58" s="289"/>
      <c r="BM58" s="289"/>
      <c r="BN58" s="289"/>
    </row>
    <row r="59" spans="1:66" s="288" customFormat="1" ht="92.25" customHeight="1" x14ac:dyDescent="0.2">
      <c r="A59" s="310"/>
      <c r="B59" s="310"/>
      <c r="C59" s="307"/>
      <c r="D59" s="305" t="s">
        <v>1416</v>
      </c>
      <c r="E59" s="317" t="s">
        <v>1415</v>
      </c>
      <c r="F59" s="305"/>
      <c r="G59" s="305"/>
      <c r="H59" s="305">
        <v>1</v>
      </c>
      <c r="I59" s="305"/>
      <c r="J59" s="305"/>
      <c r="K59" s="305">
        <v>1</v>
      </c>
      <c r="L59" s="305"/>
      <c r="M59" s="305"/>
      <c r="N59" s="309">
        <v>1</v>
      </c>
      <c r="O59" s="309"/>
      <c r="P59" s="309"/>
      <c r="Q59" s="309">
        <v>1</v>
      </c>
      <c r="R59" s="308">
        <f t="shared" si="3"/>
        <v>4</v>
      </c>
      <c r="S59" s="307" t="s">
        <v>5</v>
      </c>
      <c r="T59" s="306"/>
      <c r="U59" s="305" t="s">
        <v>1170</v>
      </c>
      <c r="V59" s="325" t="s">
        <v>1520</v>
      </c>
      <c r="W59" s="305" t="s">
        <v>1401</v>
      </c>
      <c r="X59" s="290"/>
      <c r="Y59" s="290"/>
      <c r="Z59" s="290"/>
      <c r="AA59" s="290"/>
      <c r="AB59" s="290"/>
      <c r="AC59" s="290"/>
      <c r="AD59" s="290"/>
      <c r="AE59" s="290"/>
      <c r="AF59" s="289"/>
      <c r="AG59" s="289"/>
      <c r="AH59" s="289"/>
      <c r="AI59" s="289"/>
      <c r="AJ59" s="289"/>
      <c r="AK59" s="289"/>
      <c r="AL59" s="289"/>
      <c r="AM59" s="289"/>
      <c r="AN59" s="289"/>
      <c r="AO59" s="289"/>
      <c r="AP59" s="289"/>
      <c r="AQ59" s="289"/>
      <c r="AR59" s="289"/>
      <c r="AS59" s="289"/>
      <c r="AT59" s="289"/>
      <c r="AU59" s="289"/>
      <c r="AV59" s="289"/>
      <c r="AW59" s="289"/>
      <c r="AX59" s="289"/>
      <c r="AY59" s="289"/>
      <c r="AZ59" s="289"/>
      <c r="BA59" s="289"/>
      <c r="BB59" s="289"/>
      <c r="BC59" s="289"/>
      <c r="BD59" s="289"/>
      <c r="BE59" s="289"/>
      <c r="BF59" s="289"/>
      <c r="BG59" s="289"/>
      <c r="BH59" s="289"/>
      <c r="BI59" s="289"/>
      <c r="BJ59" s="289"/>
      <c r="BK59" s="289"/>
      <c r="BL59" s="289"/>
      <c r="BM59" s="289"/>
      <c r="BN59" s="289"/>
    </row>
    <row r="60" spans="1:66" s="288" customFormat="1" ht="89.25" x14ac:dyDescent="0.2">
      <c r="A60" s="310"/>
      <c r="B60" s="310"/>
      <c r="C60" s="307"/>
      <c r="D60" s="305" t="s">
        <v>1414</v>
      </c>
      <c r="E60" s="317" t="s">
        <v>1413</v>
      </c>
      <c r="F60" s="305">
        <v>1</v>
      </c>
      <c r="G60" s="305">
        <v>1</v>
      </c>
      <c r="H60" s="305">
        <v>1</v>
      </c>
      <c r="I60" s="305">
        <v>1</v>
      </c>
      <c r="J60" s="305">
        <v>1</v>
      </c>
      <c r="K60" s="305">
        <v>1</v>
      </c>
      <c r="L60" s="305">
        <v>1</v>
      </c>
      <c r="M60" s="305">
        <v>1</v>
      </c>
      <c r="N60" s="309">
        <v>1</v>
      </c>
      <c r="O60" s="309">
        <v>1</v>
      </c>
      <c r="P60" s="309">
        <v>1</v>
      </c>
      <c r="Q60" s="309">
        <v>1</v>
      </c>
      <c r="R60" s="308">
        <f t="shared" si="3"/>
        <v>12</v>
      </c>
      <c r="S60" s="307" t="s">
        <v>5</v>
      </c>
      <c r="T60" s="306"/>
      <c r="U60" s="305" t="s">
        <v>1170</v>
      </c>
      <c r="V60" s="325" t="s">
        <v>1520</v>
      </c>
      <c r="W60" s="305" t="s">
        <v>1412</v>
      </c>
      <c r="X60" s="290"/>
      <c r="Y60" s="290"/>
      <c r="Z60" s="290"/>
      <c r="AA60" s="290"/>
      <c r="AB60" s="290"/>
      <c r="AC60" s="290"/>
      <c r="AD60" s="290"/>
      <c r="AE60" s="290"/>
      <c r="AF60" s="289"/>
      <c r="AG60" s="289"/>
      <c r="AH60" s="289"/>
      <c r="AI60" s="289"/>
      <c r="AJ60" s="289"/>
      <c r="AK60" s="289"/>
      <c r="AL60" s="289"/>
      <c r="AM60" s="289"/>
      <c r="AN60" s="289"/>
      <c r="AO60" s="289"/>
      <c r="AP60" s="289"/>
      <c r="AQ60" s="289"/>
      <c r="AR60" s="289"/>
      <c r="AS60" s="289"/>
      <c r="AT60" s="289"/>
      <c r="AU60" s="289"/>
      <c r="AV60" s="289"/>
      <c r="AW60" s="289"/>
      <c r="AX60" s="289"/>
      <c r="AY60" s="289"/>
      <c r="AZ60" s="289"/>
      <c r="BA60" s="289"/>
      <c r="BB60" s="289"/>
      <c r="BC60" s="289"/>
      <c r="BD60" s="289"/>
      <c r="BE60" s="289"/>
      <c r="BF60" s="289"/>
      <c r="BG60" s="289"/>
      <c r="BH60" s="289"/>
      <c r="BI60" s="289"/>
      <c r="BJ60" s="289"/>
      <c r="BK60" s="289"/>
      <c r="BL60" s="289"/>
      <c r="BM60" s="289"/>
      <c r="BN60" s="289"/>
    </row>
    <row r="61" spans="1:66" s="288" customFormat="1" ht="38.25" x14ac:dyDescent="0.2">
      <c r="A61" s="310"/>
      <c r="B61" s="310"/>
      <c r="C61" s="307"/>
      <c r="D61" s="305" t="s">
        <v>1411</v>
      </c>
      <c r="E61" s="317" t="s">
        <v>1410</v>
      </c>
      <c r="F61" s="305">
        <v>1</v>
      </c>
      <c r="G61" s="305">
        <v>1</v>
      </c>
      <c r="H61" s="305">
        <v>1</v>
      </c>
      <c r="I61" s="305">
        <v>1</v>
      </c>
      <c r="J61" s="305">
        <v>1</v>
      </c>
      <c r="K61" s="305">
        <v>1</v>
      </c>
      <c r="L61" s="305">
        <v>1</v>
      </c>
      <c r="M61" s="305">
        <v>1</v>
      </c>
      <c r="N61" s="309">
        <v>1</v>
      </c>
      <c r="O61" s="309">
        <v>1</v>
      </c>
      <c r="P61" s="309">
        <v>1</v>
      </c>
      <c r="Q61" s="309">
        <v>1</v>
      </c>
      <c r="R61" s="308">
        <f t="shared" si="3"/>
        <v>12</v>
      </c>
      <c r="S61" s="307" t="s">
        <v>1058</v>
      </c>
      <c r="T61" s="306"/>
      <c r="U61" s="305"/>
      <c r="V61" s="325" t="s">
        <v>1520</v>
      </c>
      <c r="W61" s="305"/>
      <c r="X61" s="290"/>
      <c r="Y61" s="290"/>
      <c r="Z61" s="290"/>
      <c r="AA61" s="290"/>
      <c r="AB61" s="290"/>
      <c r="AC61" s="290"/>
      <c r="AD61" s="290"/>
      <c r="AE61" s="290"/>
      <c r="AF61" s="289"/>
      <c r="AG61" s="289"/>
      <c r="AH61" s="289"/>
      <c r="AI61" s="289"/>
      <c r="AJ61" s="289"/>
      <c r="AK61" s="289"/>
      <c r="AL61" s="289"/>
      <c r="AM61" s="289"/>
      <c r="AN61" s="289"/>
      <c r="AO61" s="289"/>
      <c r="AP61" s="289"/>
      <c r="AQ61" s="289"/>
      <c r="AR61" s="289"/>
      <c r="AS61" s="289"/>
      <c r="AT61" s="289"/>
      <c r="AU61" s="289"/>
      <c r="AV61" s="289"/>
      <c r="AW61" s="289"/>
      <c r="AX61" s="289"/>
      <c r="AY61" s="289"/>
      <c r="AZ61" s="289"/>
      <c r="BA61" s="289"/>
      <c r="BB61" s="289"/>
      <c r="BC61" s="289"/>
      <c r="BD61" s="289"/>
      <c r="BE61" s="289"/>
      <c r="BF61" s="289"/>
      <c r="BG61" s="289"/>
      <c r="BH61" s="289"/>
      <c r="BI61" s="289"/>
      <c r="BJ61" s="289"/>
      <c r="BK61" s="289"/>
      <c r="BL61" s="289"/>
      <c r="BM61" s="289"/>
      <c r="BN61" s="289"/>
    </row>
    <row r="62" spans="1:66" s="288" customFormat="1" ht="51" x14ac:dyDescent="0.2">
      <c r="A62" s="310"/>
      <c r="B62" s="310"/>
      <c r="C62" s="307"/>
      <c r="D62" s="305" t="s">
        <v>1409</v>
      </c>
      <c r="E62" s="317" t="s">
        <v>1408</v>
      </c>
      <c r="F62" s="305">
        <v>1</v>
      </c>
      <c r="G62" s="305">
        <v>1</v>
      </c>
      <c r="H62" s="305">
        <v>1</v>
      </c>
      <c r="I62" s="305">
        <v>1</v>
      </c>
      <c r="J62" s="305">
        <v>1</v>
      </c>
      <c r="K62" s="305">
        <v>1</v>
      </c>
      <c r="L62" s="305">
        <v>1</v>
      </c>
      <c r="M62" s="305">
        <v>1</v>
      </c>
      <c r="N62" s="309">
        <v>1</v>
      </c>
      <c r="O62" s="309">
        <v>1</v>
      </c>
      <c r="P62" s="309">
        <v>1</v>
      </c>
      <c r="Q62" s="309">
        <v>1</v>
      </c>
      <c r="R62" s="308">
        <f t="shared" si="3"/>
        <v>12</v>
      </c>
      <c r="S62" s="307" t="s">
        <v>1058</v>
      </c>
      <c r="T62" s="306"/>
      <c r="U62" s="305"/>
      <c r="V62" s="325" t="s">
        <v>1520</v>
      </c>
      <c r="W62" s="305"/>
      <c r="X62" s="290"/>
      <c r="Y62" s="290"/>
      <c r="Z62" s="290"/>
      <c r="AA62" s="290"/>
      <c r="AB62" s="290"/>
      <c r="AC62" s="290"/>
      <c r="AD62" s="290"/>
      <c r="AE62" s="290"/>
      <c r="AF62" s="289"/>
      <c r="AG62" s="289"/>
      <c r="AH62" s="289"/>
      <c r="AI62" s="289"/>
      <c r="AJ62" s="289"/>
      <c r="AK62" s="289"/>
      <c r="AL62" s="289"/>
      <c r="AM62" s="289"/>
      <c r="AN62" s="289"/>
      <c r="AO62" s="289"/>
      <c r="AP62" s="289"/>
      <c r="AQ62" s="289"/>
      <c r="AR62" s="289"/>
      <c r="AS62" s="289"/>
      <c r="AT62" s="289"/>
      <c r="AU62" s="289"/>
      <c r="AV62" s="289"/>
      <c r="AW62" s="289"/>
      <c r="AX62" s="289"/>
      <c r="AY62" s="289"/>
      <c r="AZ62" s="289"/>
      <c r="BA62" s="289"/>
      <c r="BB62" s="289"/>
      <c r="BC62" s="289"/>
      <c r="BD62" s="289"/>
      <c r="BE62" s="289"/>
      <c r="BF62" s="289"/>
      <c r="BG62" s="289"/>
      <c r="BH62" s="289"/>
      <c r="BI62" s="289"/>
      <c r="BJ62" s="289"/>
      <c r="BK62" s="289"/>
      <c r="BL62" s="289"/>
      <c r="BM62" s="289"/>
      <c r="BN62" s="289"/>
    </row>
    <row r="63" spans="1:66" s="288" customFormat="1" ht="51" x14ac:dyDescent="0.2">
      <c r="A63" s="310"/>
      <c r="B63" s="310"/>
      <c r="C63" s="307"/>
      <c r="D63" s="305" t="s">
        <v>1406</v>
      </c>
      <c r="E63" s="317" t="s">
        <v>1405</v>
      </c>
      <c r="F63" s="305"/>
      <c r="G63" s="305"/>
      <c r="H63" s="305"/>
      <c r="I63" s="305"/>
      <c r="J63" s="305"/>
      <c r="K63" s="305"/>
      <c r="L63" s="305">
        <v>1</v>
      </c>
      <c r="M63" s="305"/>
      <c r="N63" s="309"/>
      <c r="O63" s="309"/>
      <c r="P63" s="309"/>
      <c r="Q63" s="309">
        <v>1</v>
      </c>
      <c r="R63" s="308">
        <f t="shared" si="3"/>
        <v>2</v>
      </c>
      <c r="S63" s="307" t="s">
        <v>5</v>
      </c>
      <c r="T63" s="306"/>
      <c r="U63" s="305" t="s">
        <v>1170</v>
      </c>
      <c r="V63" s="325" t="s">
        <v>1520</v>
      </c>
      <c r="W63" s="305"/>
      <c r="X63" s="290"/>
      <c r="Y63" s="290"/>
      <c r="Z63" s="290"/>
      <c r="AA63" s="290"/>
      <c r="AB63" s="290"/>
      <c r="AC63" s="290"/>
      <c r="AD63" s="290"/>
      <c r="AE63" s="290"/>
      <c r="AF63" s="289"/>
      <c r="AG63" s="289"/>
      <c r="AH63" s="289"/>
      <c r="AI63" s="289"/>
      <c r="AJ63" s="289"/>
      <c r="AK63" s="289"/>
      <c r="AL63" s="289"/>
      <c r="AM63" s="289"/>
      <c r="AN63" s="289"/>
      <c r="AO63" s="289"/>
      <c r="AP63" s="289"/>
      <c r="AQ63" s="289"/>
      <c r="AR63" s="289"/>
      <c r="AS63" s="289"/>
      <c r="AT63" s="289"/>
      <c r="AU63" s="289"/>
      <c r="AV63" s="289"/>
      <c r="AW63" s="289"/>
      <c r="AX63" s="289"/>
      <c r="AY63" s="289"/>
      <c r="AZ63" s="289"/>
      <c r="BA63" s="289"/>
      <c r="BB63" s="289"/>
      <c r="BC63" s="289"/>
      <c r="BD63" s="289"/>
      <c r="BE63" s="289"/>
      <c r="BF63" s="289"/>
      <c r="BG63" s="289"/>
      <c r="BH63" s="289"/>
      <c r="BI63" s="289"/>
      <c r="BJ63" s="289"/>
      <c r="BK63" s="289"/>
      <c r="BL63" s="289"/>
      <c r="BM63" s="289"/>
      <c r="BN63" s="289"/>
    </row>
    <row r="64" spans="1:66" s="288" customFormat="1" ht="115.5" customHeight="1" x14ac:dyDescent="0.2">
      <c r="A64" s="310"/>
      <c r="B64" s="310"/>
      <c r="C64" s="307"/>
      <c r="D64" s="305" t="s">
        <v>1404</v>
      </c>
      <c r="E64" s="317" t="s">
        <v>1403</v>
      </c>
      <c r="F64" s="305"/>
      <c r="G64" s="305"/>
      <c r="H64" s="305"/>
      <c r="I64" s="305"/>
      <c r="J64" s="305"/>
      <c r="K64" s="305">
        <v>1</v>
      </c>
      <c r="L64" s="305"/>
      <c r="M64" s="305"/>
      <c r="N64" s="309"/>
      <c r="O64" s="309"/>
      <c r="P64" s="309">
        <v>1</v>
      </c>
      <c r="Q64" s="309"/>
      <c r="R64" s="308">
        <f t="shared" si="3"/>
        <v>2</v>
      </c>
      <c r="S64" s="307" t="s">
        <v>5</v>
      </c>
      <c r="T64" s="306"/>
      <c r="U64" s="305" t="s">
        <v>1402</v>
      </c>
      <c r="V64" s="325" t="s">
        <v>1520</v>
      </c>
      <c r="W64" s="305" t="s">
        <v>1401</v>
      </c>
      <c r="X64" s="290"/>
      <c r="Y64" s="290"/>
      <c r="Z64" s="290"/>
      <c r="AA64" s="290"/>
      <c r="AB64" s="290"/>
      <c r="AC64" s="290"/>
      <c r="AD64" s="290"/>
      <c r="AE64" s="290"/>
      <c r="AF64" s="289"/>
      <c r="AG64" s="289"/>
      <c r="AH64" s="289"/>
      <c r="AI64" s="289"/>
      <c r="AJ64" s="289"/>
      <c r="AK64" s="289"/>
      <c r="AL64" s="289"/>
      <c r="AM64" s="289"/>
      <c r="AN64" s="289"/>
      <c r="AO64" s="289"/>
      <c r="AP64" s="289"/>
      <c r="AQ64" s="289"/>
      <c r="AR64" s="289"/>
      <c r="AS64" s="289"/>
      <c r="AT64" s="289"/>
      <c r="AU64" s="289"/>
      <c r="AV64" s="289"/>
      <c r="AW64" s="289"/>
      <c r="AX64" s="289"/>
      <c r="AY64" s="289"/>
      <c r="AZ64" s="289"/>
      <c r="BA64" s="289"/>
      <c r="BB64" s="289"/>
      <c r="BC64" s="289"/>
      <c r="BD64" s="289"/>
      <c r="BE64" s="289"/>
      <c r="BF64" s="289"/>
      <c r="BG64" s="289"/>
      <c r="BH64" s="289"/>
      <c r="BI64" s="289"/>
      <c r="BJ64" s="289"/>
      <c r="BK64" s="289"/>
      <c r="BL64" s="289"/>
      <c r="BM64" s="289"/>
      <c r="BN64" s="289"/>
    </row>
    <row r="65" spans="1:66" s="288" customFormat="1" ht="38.25" x14ac:dyDescent="0.2">
      <c r="A65" s="310"/>
      <c r="B65" s="310"/>
      <c r="C65" s="307"/>
      <c r="D65" s="305" t="s">
        <v>1400</v>
      </c>
      <c r="E65" s="317" t="s">
        <v>1399</v>
      </c>
      <c r="F65" s="305"/>
      <c r="G65" s="305"/>
      <c r="H65" s="305"/>
      <c r="I65" s="305"/>
      <c r="J65" s="305"/>
      <c r="K65" s="305"/>
      <c r="L65" s="305">
        <v>1</v>
      </c>
      <c r="M65" s="305"/>
      <c r="N65" s="309"/>
      <c r="O65" s="309"/>
      <c r="P65" s="309"/>
      <c r="Q65" s="309">
        <v>1</v>
      </c>
      <c r="R65" s="308">
        <f t="shared" si="3"/>
        <v>2</v>
      </c>
      <c r="S65" s="307" t="s">
        <v>1049</v>
      </c>
      <c r="T65" s="306" t="s">
        <v>1053</v>
      </c>
      <c r="U65" s="305"/>
      <c r="V65" s="325" t="s">
        <v>1520</v>
      </c>
      <c r="W65" s="305"/>
      <c r="X65" s="290"/>
      <c r="Y65" s="290"/>
      <c r="Z65" s="290"/>
      <c r="AA65" s="290"/>
      <c r="AB65" s="290"/>
      <c r="AC65" s="290"/>
      <c r="AD65" s="290"/>
      <c r="AE65" s="290"/>
      <c r="AF65" s="289"/>
      <c r="AG65" s="289"/>
      <c r="AH65" s="289"/>
      <c r="AI65" s="289"/>
      <c r="AJ65" s="289"/>
      <c r="AK65" s="289"/>
      <c r="AL65" s="289"/>
      <c r="AM65" s="289"/>
      <c r="AN65" s="289"/>
      <c r="AO65" s="289"/>
      <c r="AP65" s="289"/>
      <c r="AQ65" s="289"/>
      <c r="AR65" s="289"/>
      <c r="AS65" s="289"/>
      <c r="AT65" s="289"/>
      <c r="AU65" s="289"/>
      <c r="AV65" s="289"/>
      <c r="AW65" s="289"/>
      <c r="AX65" s="289"/>
      <c r="AY65" s="289"/>
      <c r="AZ65" s="289"/>
      <c r="BA65" s="289"/>
      <c r="BB65" s="289"/>
      <c r="BC65" s="289"/>
      <c r="BD65" s="289"/>
      <c r="BE65" s="289"/>
      <c r="BF65" s="289"/>
      <c r="BG65" s="289"/>
      <c r="BH65" s="289"/>
      <c r="BI65" s="289"/>
      <c r="BJ65" s="289"/>
      <c r="BK65" s="289"/>
      <c r="BL65" s="289"/>
      <c r="BM65" s="289"/>
      <c r="BN65" s="289"/>
    </row>
    <row r="66" spans="1:66" s="288" customFormat="1" ht="51" x14ac:dyDescent="0.2">
      <c r="A66" s="310"/>
      <c r="B66" s="306"/>
      <c r="C66" s="307"/>
      <c r="D66" s="305" t="s">
        <v>1398</v>
      </c>
      <c r="E66" s="307" t="s">
        <v>1397</v>
      </c>
      <c r="F66" s="305">
        <v>1</v>
      </c>
      <c r="G66" s="305">
        <v>1</v>
      </c>
      <c r="H66" s="305">
        <v>1</v>
      </c>
      <c r="I66" s="305">
        <v>1</v>
      </c>
      <c r="J66" s="305">
        <v>1</v>
      </c>
      <c r="K66" s="305">
        <v>1</v>
      </c>
      <c r="L66" s="305">
        <v>1</v>
      </c>
      <c r="M66" s="305">
        <v>1</v>
      </c>
      <c r="N66" s="309">
        <v>1</v>
      </c>
      <c r="O66" s="309">
        <v>1</v>
      </c>
      <c r="P66" s="309">
        <v>1</v>
      </c>
      <c r="Q66" s="309">
        <v>1</v>
      </c>
      <c r="R66" s="308">
        <f t="shared" si="3"/>
        <v>12</v>
      </c>
      <c r="S66" s="307" t="s">
        <v>1059</v>
      </c>
      <c r="T66" s="306" t="s">
        <v>1050</v>
      </c>
      <c r="U66" s="305"/>
      <c r="V66" s="325" t="s">
        <v>1520</v>
      </c>
      <c r="W66" s="305"/>
      <c r="X66" s="290"/>
      <c r="Y66" s="290"/>
      <c r="Z66" s="290"/>
      <c r="AA66" s="290"/>
      <c r="AB66" s="290"/>
      <c r="AC66" s="290"/>
      <c r="AD66" s="290"/>
      <c r="AE66" s="290"/>
      <c r="AF66" s="289"/>
      <c r="AG66" s="289"/>
      <c r="AH66" s="289"/>
      <c r="AI66" s="289"/>
      <c r="AJ66" s="289"/>
      <c r="AK66" s="289"/>
      <c r="AL66" s="289"/>
      <c r="AM66" s="289"/>
      <c r="AN66" s="289"/>
      <c r="AO66" s="289"/>
      <c r="AP66" s="289"/>
      <c r="AQ66" s="289"/>
      <c r="AR66" s="289"/>
      <c r="AS66" s="289"/>
      <c r="AT66" s="289"/>
      <c r="AU66" s="289"/>
      <c r="AV66" s="289"/>
      <c r="AW66" s="289"/>
      <c r="AX66" s="289"/>
      <c r="AY66" s="289"/>
      <c r="AZ66" s="289"/>
      <c r="BA66" s="289"/>
      <c r="BB66" s="289"/>
      <c r="BC66" s="289"/>
      <c r="BD66" s="289"/>
      <c r="BE66" s="289"/>
      <c r="BF66" s="289"/>
      <c r="BG66" s="289"/>
      <c r="BH66" s="289"/>
      <c r="BI66" s="289"/>
      <c r="BJ66" s="289"/>
      <c r="BK66" s="289"/>
      <c r="BL66" s="289"/>
      <c r="BM66" s="289"/>
      <c r="BN66" s="289"/>
    </row>
    <row r="67" spans="1:66" s="288" customFormat="1" ht="89.25" x14ac:dyDescent="0.2">
      <c r="A67" s="310"/>
      <c r="B67" s="310"/>
      <c r="C67" s="306" t="s">
        <v>1396</v>
      </c>
      <c r="D67" s="305" t="s">
        <v>1119</v>
      </c>
      <c r="E67" s="307" t="s">
        <v>1395</v>
      </c>
      <c r="F67" s="305"/>
      <c r="G67" s="305"/>
      <c r="H67" s="305">
        <v>1</v>
      </c>
      <c r="I67" s="305"/>
      <c r="J67" s="305"/>
      <c r="K67" s="305">
        <v>1</v>
      </c>
      <c r="L67" s="305"/>
      <c r="M67" s="305"/>
      <c r="N67" s="309">
        <v>1</v>
      </c>
      <c r="O67" s="309"/>
      <c r="P67" s="309"/>
      <c r="Q67" s="309">
        <v>1</v>
      </c>
      <c r="R67" s="308">
        <f t="shared" si="3"/>
        <v>4</v>
      </c>
      <c r="S67" s="307" t="s">
        <v>1050</v>
      </c>
      <c r="T67" s="306" t="s">
        <v>1051</v>
      </c>
      <c r="U67" s="305" t="s">
        <v>1049</v>
      </c>
      <c r="V67" s="324" t="s">
        <v>1521</v>
      </c>
      <c r="W67" s="305"/>
      <c r="X67" s="290"/>
      <c r="Y67" s="290"/>
      <c r="Z67" s="290"/>
      <c r="AA67" s="290"/>
      <c r="AB67" s="290"/>
      <c r="AC67" s="290"/>
      <c r="AD67" s="290"/>
      <c r="AE67" s="290"/>
      <c r="AF67" s="289"/>
      <c r="AG67" s="289"/>
      <c r="AH67" s="289"/>
      <c r="AI67" s="289"/>
      <c r="AJ67" s="289"/>
      <c r="AK67" s="289"/>
      <c r="AL67" s="289"/>
      <c r="AM67" s="289"/>
      <c r="AN67" s="289"/>
      <c r="AO67" s="289"/>
      <c r="AP67" s="289"/>
      <c r="AQ67" s="289"/>
      <c r="AR67" s="289"/>
      <c r="AS67" s="289"/>
      <c r="AT67" s="289"/>
      <c r="AU67" s="289"/>
      <c r="AV67" s="289"/>
      <c r="AW67" s="289"/>
      <c r="AX67" s="289"/>
      <c r="AY67" s="289"/>
      <c r="AZ67" s="289"/>
      <c r="BA67" s="289"/>
      <c r="BB67" s="289"/>
      <c r="BC67" s="289"/>
      <c r="BD67" s="289"/>
      <c r="BE67" s="289"/>
      <c r="BF67" s="289"/>
      <c r="BG67" s="289"/>
      <c r="BH67" s="289"/>
      <c r="BI67" s="289"/>
      <c r="BJ67" s="289"/>
      <c r="BK67" s="289"/>
      <c r="BL67" s="289"/>
      <c r="BM67" s="289"/>
      <c r="BN67" s="289"/>
    </row>
    <row r="68" spans="1:66" s="288" customFormat="1" ht="51" x14ac:dyDescent="0.2">
      <c r="A68" s="310"/>
      <c r="B68" s="310"/>
      <c r="C68" s="306"/>
      <c r="D68" s="305" t="s">
        <v>1394</v>
      </c>
      <c r="E68" s="307" t="s">
        <v>1393</v>
      </c>
      <c r="F68" s="305">
        <v>1</v>
      </c>
      <c r="G68" s="305">
        <v>1</v>
      </c>
      <c r="H68" s="305">
        <v>1</v>
      </c>
      <c r="I68" s="305">
        <v>1</v>
      </c>
      <c r="J68" s="305">
        <v>1</v>
      </c>
      <c r="K68" s="305">
        <v>1</v>
      </c>
      <c r="L68" s="305">
        <v>1</v>
      </c>
      <c r="M68" s="305">
        <v>1</v>
      </c>
      <c r="N68" s="309">
        <v>1</v>
      </c>
      <c r="O68" s="309">
        <v>1</v>
      </c>
      <c r="P68" s="309">
        <v>1</v>
      </c>
      <c r="Q68" s="309">
        <v>1</v>
      </c>
      <c r="R68" s="308">
        <f t="shared" si="3"/>
        <v>12</v>
      </c>
      <c r="S68" s="307" t="s">
        <v>5</v>
      </c>
      <c r="T68" s="306"/>
      <c r="U68" s="305" t="s">
        <v>1170</v>
      </c>
      <c r="V68" s="324" t="s">
        <v>1521</v>
      </c>
      <c r="W68" s="305"/>
      <c r="X68" s="290"/>
      <c r="Y68" s="290"/>
      <c r="Z68" s="290"/>
      <c r="AA68" s="290"/>
      <c r="AB68" s="290"/>
      <c r="AC68" s="290"/>
      <c r="AD68" s="290"/>
      <c r="AE68" s="290"/>
      <c r="AF68" s="289"/>
      <c r="AG68" s="289"/>
      <c r="AH68" s="289"/>
      <c r="AI68" s="289"/>
      <c r="AJ68" s="289"/>
      <c r="AK68" s="289"/>
      <c r="AL68" s="289"/>
      <c r="AM68" s="289"/>
      <c r="AN68" s="289"/>
      <c r="AO68" s="289"/>
      <c r="AP68" s="289"/>
      <c r="AQ68" s="289"/>
      <c r="AR68" s="289"/>
      <c r="AS68" s="289"/>
      <c r="AT68" s="289"/>
      <c r="AU68" s="289"/>
      <c r="AV68" s="289"/>
      <c r="AW68" s="289"/>
      <c r="AX68" s="289"/>
      <c r="AY68" s="289"/>
      <c r="AZ68" s="289"/>
      <c r="BA68" s="289"/>
      <c r="BB68" s="289"/>
      <c r="BC68" s="289"/>
      <c r="BD68" s="289"/>
      <c r="BE68" s="289"/>
      <c r="BF68" s="289"/>
      <c r="BG68" s="289"/>
      <c r="BH68" s="289"/>
      <c r="BI68" s="289"/>
      <c r="BJ68" s="289"/>
      <c r="BK68" s="289"/>
      <c r="BL68" s="289"/>
      <c r="BM68" s="289"/>
      <c r="BN68" s="289"/>
    </row>
    <row r="69" spans="1:66" s="288" customFormat="1" ht="51" x14ac:dyDescent="0.2">
      <c r="A69" s="310"/>
      <c r="B69" s="310"/>
      <c r="C69" s="306"/>
      <c r="D69" s="305" t="s">
        <v>1392</v>
      </c>
      <c r="E69" s="307" t="s">
        <v>1391</v>
      </c>
      <c r="F69" s="305"/>
      <c r="G69" s="305"/>
      <c r="H69" s="305"/>
      <c r="I69" s="305"/>
      <c r="J69" s="305"/>
      <c r="K69" s="305">
        <v>1</v>
      </c>
      <c r="L69" s="305"/>
      <c r="M69" s="305"/>
      <c r="N69" s="309"/>
      <c r="O69" s="309"/>
      <c r="P69" s="309">
        <v>1</v>
      </c>
      <c r="Q69" s="309"/>
      <c r="R69" s="308">
        <f t="shared" si="3"/>
        <v>2</v>
      </c>
      <c r="S69" s="307" t="s">
        <v>5</v>
      </c>
      <c r="T69" s="306"/>
      <c r="U69" s="305" t="s">
        <v>1170</v>
      </c>
      <c r="V69" s="324" t="s">
        <v>1521</v>
      </c>
      <c r="W69" s="305"/>
      <c r="X69" s="290"/>
      <c r="Y69" s="290"/>
      <c r="Z69" s="290"/>
      <c r="AA69" s="290"/>
      <c r="AB69" s="290"/>
      <c r="AC69" s="290"/>
      <c r="AD69" s="290"/>
      <c r="AE69" s="290"/>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89"/>
      <c r="BH69" s="289"/>
      <c r="BI69" s="289"/>
      <c r="BJ69" s="289"/>
      <c r="BK69" s="289"/>
      <c r="BL69" s="289"/>
      <c r="BM69" s="289"/>
      <c r="BN69" s="289"/>
    </row>
    <row r="70" spans="1:66" s="288" customFormat="1" ht="38.25" x14ac:dyDescent="0.2">
      <c r="A70" s="310"/>
      <c r="B70" s="310"/>
      <c r="C70" s="307"/>
      <c r="D70" s="305" t="s">
        <v>1390</v>
      </c>
      <c r="E70" s="307" t="s">
        <v>1147</v>
      </c>
      <c r="F70" s="305">
        <v>1</v>
      </c>
      <c r="G70" s="305">
        <v>1</v>
      </c>
      <c r="H70" s="305">
        <v>1</v>
      </c>
      <c r="I70" s="305">
        <v>1</v>
      </c>
      <c r="J70" s="305">
        <v>1</v>
      </c>
      <c r="K70" s="305">
        <v>1</v>
      </c>
      <c r="L70" s="305">
        <v>1</v>
      </c>
      <c r="M70" s="305">
        <v>1</v>
      </c>
      <c r="N70" s="309">
        <v>1</v>
      </c>
      <c r="O70" s="309">
        <v>1</v>
      </c>
      <c r="P70" s="309">
        <v>1</v>
      </c>
      <c r="Q70" s="309">
        <v>1</v>
      </c>
      <c r="R70" s="308">
        <f t="shared" si="3"/>
        <v>12</v>
      </c>
      <c r="S70" s="307" t="s">
        <v>1058</v>
      </c>
      <c r="T70" s="306"/>
      <c r="U70" s="305"/>
      <c r="V70" s="324" t="s">
        <v>1521</v>
      </c>
      <c r="W70" s="305"/>
      <c r="X70" s="290"/>
      <c r="Y70" s="290"/>
      <c r="Z70" s="290"/>
      <c r="AA70" s="290"/>
      <c r="AB70" s="290"/>
      <c r="AC70" s="290"/>
      <c r="AD70" s="290"/>
      <c r="AE70" s="290"/>
      <c r="AF70" s="289"/>
      <c r="AG70" s="289"/>
      <c r="AH70" s="289"/>
      <c r="AI70" s="289"/>
      <c r="AJ70" s="289"/>
      <c r="AK70" s="289"/>
      <c r="AL70" s="289"/>
      <c r="AM70" s="289"/>
      <c r="AN70" s="289"/>
      <c r="AO70" s="289"/>
      <c r="AP70" s="289"/>
      <c r="AQ70" s="289"/>
      <c r="AR70" s="289"/>
      <c r="AS70" s="289"/>
      <c r="AT70" s="289"/>
      <c r="AU70" s="289"/>
      <c r="AV70" s="289"/>
      <c r="AW70" s="289"/>
      <c r="AX70" s="289"/>
      <c r="AY70" s="289"/>
      <c r="AZ70" s="289"/>
      <c r="BA70" s="289"/>
      <c r="BB70" s="289"/>
      <c r="BC70" s="289"/>
      <c r="BD70" s="289"/>
      <c r="BE70" s="289"/>
      <c r="BF70" s="289"/>
      <c r="BG70" s="289"/>
      <c r="BH70" s="289"/>
      <c r="BI70" s="289"/>
      <c r="BJ70" s="289"/>
      <c r="BK70" s="289"/>
      <c r="BL70" s="289"/>
      <c r="BM70" s="289"/>
      <c r="BN70" s="289"/>
    </row>
    <row r="71" spans="1:66" s="288" customFormat="1" ht="63.75" x14ac:dyDescent="0.2">
      <c r="A71" s="310"/>
      <c r="B71" s="310"/>
      <c r="C71" s="307"/>
      <c r="D71" s="305" t="s">
        <v>1389</v>
      </c>
      <c r="E71" s="307" t="s">
        <v>1388</v>
      </c>
      <c r="F71" s="305"/>
      <c r="G71" s="305"/>
      <c r="H71" s="305"/>
      <c r="I71" s="305"/>
      <c r="J71" s="305"/>
      <c r="K71" s="305">
        <v>1</v>
      </c>
      <c r="L71" s="305"/>
      <c r="M71" s="305"/>
      <c r="N71" s="309"/>
      <c r="O71" s="309"/>
      <c r="P71" s="309"/>
      <c r="Q71" s="309"/>
      <c r="R71" s="308">
        <f t="shared" si="3"/>
        <v>1</v>
      </c>
      <c r="S71" s="307" t="s">
        <v>1050</v>
      </c>
      <c r="T71" s="306"/>
      <c r="U71" s="305" t="s">
        <v>1387</v>
      </c>
      <c r="V71" s="325" t="s">
        <v>1577</v>
      </c>
      <c r="W71" s="305"/>
      <c r="X71" s="290"/>
      <c r="Y71" s="290"/>
      <c r="Z71" s="290"/>
      <c r="AA71" s="290"/>
      <c r="AB71" s="290"/>
      <c r="AC71" s="290"/>
      <c r="AD71" s="290"/>
      <c r="AE71" s="290"/>
      <c r="AF71" s="289"/>
      <c r="AG71" s="289"/>
      <c r="AH71" s="289"/>
      <c r="AI71" s="289"/>
      <c r="AJ71" s="289"/>
      <c r="AK71" s="289"/>
      <c r="AL71" s="289"/>
      <c r="AM71" s="289"/>
      <c r="AN71" s="289"/>
      <c r="AO71" s="289"/>
      <c r="AP71" s="289"/>
      <c r="AQ71" s="289"/>
      <c r="AR71" s="289"/>
      <c r="AS71" s="289"/>
      <c r="AT71" s="289"/>
      <c r="AU71" s="289"/>
      <c r="AV71" s="289"/>
      <c r="AW71" s="289"/>
      <c r="AX71" s="289"/>
      <c r="AY71" s="289"/>
      <c r="AZ71" s="289"/>
      <c r="BA71" s="289"/>
      <c r="BB71" s="289"/>
      <c r="BC71" s="289"/>
      <c r="BD71" s="289"/>
      <c r="BE71" s="289"/>
      <c r="BF71" s="289"/>
      <c r="BG71" s="289"/>
      <c r="BH71" s="289"/>
      <c r="BI71" s="289"/>
      <c r="BJ71" s="289"/>
      <c r="BK71" s="289"/>
      <c r="BL71" s="289"/>
      <c r="BM71" s="289"/>
      <c r="BN71" s="289"/>
    </row>
    <row r="72" spans="1:66" s="288" customFormat="1" ht="51" x14ac:dyDescent="0.2">
      <c r="A72" s="310"/>
      <c r="B72" s="310"/>
      <c r="C72" s="307"/>
      <c r="D72" s="305" t="s">
        <v>1386</v>
      </c>
      <c r="E72" s="307" t="s">
        <v>1385</v>
      </c>
      <c r="F72" s="305"/>
      <c r="G72" s="305"/>
      <c r="H72" s="305"/>
      <c r="I72" s="305"/>
      <c r="J72" s="305"/>
      <c r="K72" s="305"/>
      <c r="L72" s="305">
        <v>1</v>
      </c>
      <c r="M72" s="305"/>
      <c r="N72" s="309"/>
      <c r="O72" s="309">
        <v>1</v>
      </c>
      <c r="P72" s="309"/>
      <c r="Q72" s="309"/>
      <c r="R72" s="308">
        <f t="shared" si="3"/>
        <v>2</v>
      </c>
      <c r="S72" s="307" t="s">
        <v>5</v>
      </c>
      <c r="T72" s="306"/>
      <c r="U72" s="305" t="s">
        <v>1170</v>
      </c>
      <c r="V72" s="325" t="s">
        <v>1577</v>
      </c>
      <c r="W72" s="305" t="s">
        <v>1384</v>
      </c>
      <c r="X72" s="290"/>
      <c r="Y72" s="290"/>
      <c r="Z72" s="290"/>
      <c r="AA72" s="290"/>
      <c r="AB72" s="290"/>
      <c r="AC72" s="290"/>
      <c r="AD72" s="290"/>
      <c r="AE72" s="290"/>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c r="BB72" s="289"/>
      <c r="BC72" s="289"/>
      <c r="BD72" s="289"/>
      <c r="BE72" s="289"/>
      <c r="BF72" s="289"/>
      <c r="BG72" s="289"/>
      <c r="BH72" s="289"/>
      <c r="BI72" s="289"/>
      <c r="BJ72" s="289"/>
      <c r="BK72" s="289"/>
      <c r="BL72" s="289"/>
      <c r="BM72" s="289"/>
      <c r="BN72" s="289"/>
    </row>
    <row r="73" spans="1:66" s="288" customFormat="1" ht="25.5" x14ac:dyDescent="0.2">
      <c r="A73" s="310"/>
      <c r="B73" s="310"/>
      <c r="C73" s="307"/>
      <c r="D73" s="305" t="s">
        <v>1383</v>
      </c>
      <c r="E73" s="307" t="s">
        <v>1382</v>
      </c>
      <c r="F73" s="305">
        <v>1</v>
      </c>
      <c r="G73" s="305">
        <v>1</v>
      </c>
      <c r="H73" s="305">
        <v>1</v>
      </c>
      <c r="I73" s="305">
        <v>1</v>
      </c>
      <c r="J73" s="305">
        <v>1</v>
      </c>
      <c r="K73" s="305">
        <v>1</v>
      </c>
      <c r="L73" s="305">
        <v>1</v>
      </c>
      <c r="M73" s="305">
        <v>1</v>
      </c>
      <c r="N73" s="309">
        <v>1</v>
      </c>
      <c r="O73" s="309">
        <v>1</v>
      </c>
      <c r="P73" s="309">
        <v>1</v>
      </c>
      <c r="Q73" s="309">
        <v>1</v>
      </c>
      <c r="R73" s="308">
        <f t="shared" si="3"/>
        <v>12</v>
      </c>
      <c r="S73" s="307" t="s">
        <v>1050</v>
      </c>
      <c r="T73" s="306" t="s">
        <v>1059</v>
      </c>
      <c r="U73" s="305" t="s">
        <v>1381</v>
      </c>
      <c r="V73" s="324" t="s">
        <v>1521</v>
      </c>
      <c r="W73" s="305"/>
      <c r="X73" s="290"/>
      <c r="Y73" s="290"/>
      <c r="Z73" s="290"/>
      <c r="AA73" s="290"/>
      <c r="AB73" s="290"/>
      <c r="AC73" s="290"/>
      <c r="AD73" s="290"/>
      <c r="AE73" s="290"/>
      <c r="AF73" s="289"/>
      <c r="AG73" s="289"/>
      <c r="AH73" s="289"/>
      <c r="AI73" s="289"/>
      <c r="AJ73" s="289"/>
      <c r="AK73" s="289"/>
      <c r="AL73" s="289"/>
      <c r="AM73" s="289"/>
      <c r="AN73" s="289"/>
      <c r="AO73" s="289"/>
      <c r="AP73" s="289"/>
      <c r="AQ73" s="289"/>
      <c r="AR73" s="289"/>
      <c r="AS73" s="289"/>
      <c r="AT73" s="289"/>
      <c r="AU73" s="289"/>
      <c r="AV73" s="289"/>
      <c r="AW73" s="289"/>
      <c r="AX73" s="289"/>
      <c r="AY73" s="289"/>
      <c r="AZ73" s="289"/>
      <c r="BA73" s="289"/>
      <c r="BB73" s="289"/>
      <c r="BC73" s="289"/>
      <c r="BD73" s="289"/>
      <c r="BE73" s="289"/>
      <c r="BF73" s="289"/>
      <c r="BG73" s="289"/>
      <c r="BH73" s="289"/>
      <c r="BI73" s="289"/>
      <c r="BJ73" s="289"/>
      <c r="BK73" s="289"/>
      <c r="BL73" s="289"/>
      <c r="BM73" s="289"/>
      <c r="BN73" s="289"/>
    </row>
    <row r="74" spans="1:66" s="288" customFormat="1" ht="63.75" x14ac:dyDescent="0.2">
      <c r="A74" s="310"/>
      <c r="B74" s="310"/>
      <c r="C74" s="307"/>
      <c r="D74" s="305" t="s">
        <v>1380</v>
      </c>
      <c r="E74" s="317" t="s">
        <v>1379</v>
      </c>
      <c r="F74" s="305"/>
      <c r="G74" s="305">
        <v>1</v>
      </c>
      <c r="H74" s="305"/>
      <c r="I74" s="305"/>
      <c r="J74" s="305">
        <v>1</v>
      </c>
      <c r="K74" s="305"/>
      <c r="L74" s="305"/>
      <c r="M74" s="305">
        <v>1</v>
      </c>
      <c r="N74" s="309"/>
      <c r="O74" s="309"/>
      <c r="P74" s="309">
        <v>1</v>
      </c>
      <c r="Q74" s="309"/>
      <c r="R74" s="308">
        <f t="shared" si="3"/>
        <v>4</v>
      </c>
      <c r="S74" s="307" t="s">
        <v>1050</v>
      </c>
      <c r="T74" s="306" t="s">
        <v>1051</v>
      </c>
      <c r="U74" s="305"/>
      <c r="V74" s="324" t="s">
        <v>1521</v>
      </c>
      <c r="W74" s="305"/>
      <c r="X74" s="290"/>
      <c r="Y74" s="290"/>
      <c r="Z74" s="290"/>
      <c r="AA74" s="290"/>
      <c r="AB74" s="290"/>
      <c r="AC74" s="290"/>
      <c r="AD74" s="290"/>
      <c r="AE74" s="290"/>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c r="BC74" s="289"/>
      <c r="BD74" s="289"/>
      <c r="BE74" s="289"/>
      <c r="BF74" s="289"/>
      <c r="BG74" s="289"/>
      <c r="BH74" s="289"/>
      <c r="BI74" s="289"/>
      <c r="BJ74" s="289"/>
      <c r="BK74" s="289"/>
      <c r="BL74" s="289"/>
      <c r="BM74" s="289"/>
      <c r="BN74" s="289"/>
    </row>
    <row r="75" spans="1:66" s="288" customFormat="1" ht="38.25" x14ac:dyDescent="0.2">
      <c r="A75" s="310"/>
      <c r="B75" s="310"/>
      <c r="C75" s="307"/>
      <c r="D75" s="305" t="s">
        <v>1378</v>
      </c>
      <c r="E75" s="316" t="s">
        <v>1144</v>
      </c>
      <c r="F75" s="314">
        <v>1</v>
      </c>
      <c r="G75" s="314">
        <v>1</v>
      </c>
      <c r="H75" s="314">
        <v>1</v>
      </c>
      <c r="I75" s="314">
        <v>1</v>
      </c>
      <c r="J75" s="314">
        <v>1</v>
      </c>
      <c r="K75" s="314">
        <v>1</v>
      </c>
      <c r="L75" s="314">
        <v>1</v>
      </c>
      <c r="M75" s="314">
        <v>1</v>
      </c>
      <c r="N75" s="314">
        <v>1</v>
      </c>
      <c r="O75" s="314">
        <v>1</v>
      </c>
      <c r="P75" s="314">
        <v>1</v>
      </c>
      <c r="Q75" s="314">
        <v>1</v>
      </c>
      <c r="R75" s="308">
        <f t="shared" si="3"/>
        <v>12</v>
      </c>
      <c r="S75" s="307" t="s">
        <v>1049</v>
      </c>
      <c r="T75" s="306"/>
      <c r="U75" s="313"/>
      <c r="V75" s="324" t="s">
        <v>1519</v>
      </c>
      <c r="W75" s="313"/>
      <c r="X75" s="290"/>
      <c r="Y75" s="290"/>
      <c r="Z75" s="290"/>
      <c r="AA75" s="290"/>
      <c r="AB75" s="290"/>
      <c r="AC75" s="290"/>
      <c r="AD75" s="290"/>
      <c r="AE75" s="290"/>
      <c r="AF75" s="289"/>
      <c r="AG75" s="289"/>
      <c r="AH75" s="289"/>
      <c r="AI75" s="289"/>
      <c r="AJ75" s="289"/>
      <c r="AK75" s="289"/>
      <c r="AL75" s="289"/>
      <c r="AM75" s="289"/>
      <c r="AN75" s="289"/>
      <c r="AO75" s="289"/>
      <c r="AP75" s="289"/>
      <c r="AQ75" s="289"/>
      <c r="AR75" s="289"/>
      <c r="AS75" s="289"/>
      <c r="AT75" s="289"/>
      <c r="AU75" s="289"/>
      <c r="AV75" s="289"/>
      <c r="AW75" s="289"/>
      <c r="AX75" s="289"/>
      <c r="AY75" s="289"/>
      <c r="AZ75" s="289"/>
      <c r="BA75" s="289"/>
      <c r="BB75" s="289"/>
      <c r="BC75" s="289"/>
      <c r="BD75" s="289"/>
      <c r="BE75" s="289"/>
      <c r="BF75" s="289"/>
      <c r="BG75" s="289"/>
      <c r="BH75" s="289"/>
      <c r="BI75" s="289"/>
      <c r="BJ75" s="289"/>
      <c r="BK75" s="289"/>
      <c r="BL75" s="289"/>
      <c r="BM75" s="289"/>
      <c r="BN75" s="289"/>
    </row>
    <row r="76" spans="1:66" s="288" customFormat="1" ht="63.75" x14ac:dyDescent="0.2">
      <c r="A76" s="310"/>
      <c r="B76" s="310"/>
      <c r="C76" s="307"/>
      <c r="D76" s="305" t="s">
        <v>1377</v>
      </c>
      <c r="E76" s="317" t="s">
        <v>1146</v>
      </c>
      <c r="F76" s="305"/>
      <c r="G76" s="305"/>
      <c r="H76" s="305">
        <v>1</v>
      </c>
      <c r="I76" s="305"/>
      <c r="J76" s="305"/>
      <c r="K76" s="305"/>
      <c r="L76" s="305"/>
      <c r="M76" s="305"/>
      <c r="N76" s="305"/>
      <c r="O76" s="305"/>
      <c r="P76" s="305"/>
      <c r="Q76" s="305"/>
      <c r="R76" s="308">
        <f t="shared" si="3"/>
        <v>1</v>
      </c>
      <c r="S76" s="307" t="s">
        <v>1053</v>
      </c>
      <c r="T76" s="306"/>
      <c r="U76" s="305"/>
      <c r="V76" s="324" t="s">
        <v>1521</v>
      </c>
      <c r="W76" s="305"/>
      <c r="X76" s="290"/>
      <c r="Y76" s="290"/>
      <c r="Z76" s="290"/>
      <c r="AA76" s="290"/>
      <c r="AB76" s="290"/>
      <c r="AC76" s="290"/>
      <c r="AD76" s="290"/>
      <c r="AE76" s="290"/>
      <c r="AF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89"/>
      <c r="BG76" s="289"/>
      <c r="BH76" s="289"/>
      <c r="BI76" s="289"/>
      <c r="BJ76" s="289"/>
      <c r="BK76" s="289"/>
      <c r="BL76" s="289"/>
      <c r="BM76" s="289"/>
      <c r="BN76" s="289"/>
    </row>
    <row r="77" spans="1:66" s="288" customFormat="1" ht="56.25" customHeight="1" x14ac:dyDescent="0.2">
      <c r="A77" s="310"/>
      <c r="B77" s="310"/>
      <c r="C77" s="307"/>
      <c r="D77" s="305" t="s">
        <v>1376</v>
      </c>
      <c r="E77" s="316" t="s">
        <v>1375</v>
      </c>
      <c r="F77" s="314"/>
      <c r="G77" s="314"/>
      <c r="H77" s="314"/>
      <c r="I77" s="314"/>
      <c r="J77" s="314"/>
      <c r="K77" s="314">
        <v>1</v>
      </c>
      <c r="L77" s="314"/>
      <c r="M77" s="314"/>
      <c r="N77" s="314">
        <v>1</v>
      </c>
      <c r="O77" s="314"/>
      <c r="P77" s="314"/>
      <c r="Q77" s="314">
        <v>1</v>
      </c>
      <c r="R77" s="308">
        <f t="shared" si="3"/>
        <v>3</v>
      </c>
      <c r="S77" s="307" t="s">
        <v>1053</v>
      </c>
      <c r="T77" s="306" t="s">
        <v>1049</v>
      </c>
      <c r="U77" s="313"/>
      <c r="V77" s="324" t="s">
        <v>1521</v>
      </c>
      <c r="W77" s="313"/>
      <c r="X77" s="290"/>
      <c r="Y77" s="290"/>
      <c r="Z77" s="290"/>
      <c r="AA77" s="290"/>
      <c r="AB77" s="290"/>
      <c r="AC77" s="290"/>
      <c r="AD77" s="290"/>
      <c r="AE77" s="290"/>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c r="BG77" s="289"/>
      <c r="BH77" s="289"/>
      <c r="BI77" s="289"/>
      <c r="BJ77" s="289"/>
      <c r="BK77" s="289"/>
      <c r="BL77" s="289"/>
      <c r="BM77" s="289"/>
      <c r="BN77" s="289"/>
    </row>
    <row r="78" spans="1:66" s="288" customFormat="1" ht="46.5" customHeight="1" x14ac:dyDescent="0.2">
      <c r="A78" s="310"/>
      <c r="B78" s="310"/>
      <c r="C78" s="307"/>
      <c r="D78" s="305" t="s">
        <v>1374</v>
      </c>
      <c r="E78" s="307" t="s">
        <v>1147</v>
      </c>
      <c r="F78" s="305">
        <v>1</v>
      </c>
      <c r="G78" s="305">
        <v>1</v>
      </c>
      <c r="H78" s="305">
        <v>1</v>
      </c>
      <c r="I78" s="305">
        <v>1</v>
      </c>
      <c r="J78" s="305">
        <v>1</v>
      </c>
      <c r="K78" s="305">
        <v>1</v>
      </c>
      <c r="L78" s="305">
        <v>1</v>
      </c>
      <c r="M78" s="305">
        <v>1</v>
      </c>
      <c r="N78" s="305">
        <v>1</v>
      </c>
      <c r="O78" s="305">
        <v>1</v>
      </c>
      <c r="P78" s="305">
        <v>1</v>
      </c>
      <c r="Q78" s="305">
        <v>1</v>
      </c>
      <c r="R78" s="308">
        <f t="shared" si="3"/>
        <v>12</v>
      </c>
      <c r="S78" s="307" t="s">
        <v>1058</v>
      </c>
      <c r="T78" s="306"/>
      <c r="U78" s="305"/>
      <c r="V78" s="324" t="s">
        <v>1521</v>
      </c>
      <c r="W78" s="305"/>
      <c r="X78" s="290"/>
      <c r="Y78" s="290"/>
      <c r="Z78" s="290"/>
      <c r="AA78" s="290"/>
      <c r="AB78" s="290"/>
      <c r="AC78" s="290"/>
      <c r="AD78" s="290"/>
      <c r="AE78" s="290"/>
      <c r="AF78" s="289"/>
      <c r="AG78" s="289"/>
      <c r="AH78" s="289"/>
      <c r="AI78" s="289"/>
      <c r="AJ78" s="289"/>
      <c r="AK78" s="289"/>
      <c r="AL78" s="289"/>
      <c r="AM78" s="289"/>
      <c r="AN78" s="289"/>
      <c r="AO78" s="289"/>
      <c r="AP78" s="289"/>
      <c r="AQ78" s="289"/>
      <c r="AR78" s="289"/>
      <c r="AS78" s="289"/>
      <c r="AT78" s="289"/>
      <c r="AU78" s="289"/>
      <c r="AV78" s="289"/>
      <c r="AW78" s="289"/>
      <c r="AX78" s="289"/>
      <c r="AY78" s="289"/>
      <c r="AZ78" s="289"/>
      <c r="BA78" s="289"/>
      <c r="BB78" s="289"/>
      <c r="BC78" s="289"/>
      <c r="BD78" s="289"/>
      <c r="BE78" s="289"/>
      <c r="BF78" s="289"/>
      <c r="BG78" s="289"/>
      <c r="BH78" s="289"/>
      <c r="BI78" s="289"/>
      <c r="BJ78" s="289"/>
      <c r="BK78" s="289"/>
      <c r="BL78" s="289"/>
      <c r="BM78" s="289"/>
      <c r="BN78" s="289"/>
    </row>
    <row r="79" spans="1:66" s="288" customFormat="1" ht="41.25" customHeight="1" x14ac:dyDescent="0.2">
      <c r="A79" s="310"/>
      <c r="B79" s="310"/>
      <c r="C79" s="307"/>
      <c r="D79" s="305" t="s">
        <v>1373</v>
      </c>
      <c r="E79" s="307" t="s">
        <v>1372</v>
      </c>
      <c r="F79" s="305"/>
      <c r="G79" s="305"/>
      <c r="H79" s="305">
        <v>1</v>
      </c>
      <c r="I79" s="305"/>
      <c r="J79" s="305"/>
      <c r="K79" s="305">
        <v>1</v>
      </c>
      <c r="L79" s="305"/>
      <c r="M79" s="305"/>
      <c r="N79" s="309">
        <v>1</v>
      </c>
      <c r="O79" s="309"/>
      <c r="P79" s="309"/>
      <c r="Q79" s="309">
        <v>1</v>
      </c>
      <c r="R79" s="308">
        <f t="shared" ref="R79:R110" si="4">SUM(F79:Q79)</f>
        <v>4</v>
      </c>
      <c r="S79" s="307" t="s">
        <v>5</v>
      </c>
      <c r="T79" s="306"/>
      <c r="U79" s="305" t="s">
        <v>1170</v>
      </c>
      <c r="V79" s="324" t="s">
        <v>1521</v>
      </c>
      <c r="W79" s="305"/>
      <c r="X79" s="290"/>
      <c r="Y79" s="290"/>
      <c r="Z79" s="290"/>
      <c r="AA79" s="290"/>
      <c r="AB79" s="290"/>
      <c r="AC79" s="290"/>
      <c r="AD79" s="290"/>
      <c r="AE79" s="290"/>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89"/>
      <c r="BD79" s="289"/>
      <c r="BE79" s="289"/>
      <c r="BF79" s="289"/>
      <c r="BG79" s="289"/>
      <c r="BH79" s="289"/>
      <c r="BI79" s="289"/>
      <c r="BJ79" s="289"/>
      <c r="BK79" s="289"/>
      <c r="BL79" s="289"/>
      <c r="BM79" s="289"/>
      <c r="BN79" s="289"/>
    </row>
    <row r="80" spans="1:66" s="288" customFormat="1" ht="33" customHeight="1" x14ac:dyDescent="0.2">
      <c r="A80" s="310"/>
      <c r="B80" s="310"/>
      <c r="C80" s="307"/>
      <c r="D80" s="305" t="s">
        <v>1371</v>
      </c>
      <c r="E80" s="307" t="s">
        <v>1370</v>
      </c>
      <c r="F80" s="305"/>
      <c r="G80" s="305"/>
      <c r="H80" s="305">
        <v>1</v>
      </c>
      <c r="I80" s="305"/>
      <c r="J80" s="305"/>
      <c r="K80" s="305">
        <v>1</v>
      </c>
      <c r="L80" s="305"/>
      <c r="M80" s="305"/>
      <c r="N80" s="309">
        <v>1</v>
      </c>
      <c r="O80" s="309"/>
      <c r="P80" s="309"/>
      <c r="Q80" s="309">
        <v>1</v>
      </c>
      <c r="R80" s="308">
        <f t="shared" si="4"/>
        <v>4</v>
      </c>
      <c r="S80" s="307" t="s">
        <v>1058</v>
      </c>
      <c r="T80" s="306"/>
      <c r="U80" s="305"/>
      <c r="V80" s="324" t="s">
        <v>1519</v>
      </c>
      <c r="W80" s="305"/>
      <c r="X80" s="290"/>
      <c r="Y80" s="290"/>
      <c r="Z80" s="290"/>
      <c r="AA80" s="290"/>
      <c r="AB80" s="290"/>
      <c r="AC80" s="290"/>
      <c r="AD80" s="290"/>
      <c r="AE80" s="290"/>
      <c r="AF80" s="289"/>
      <c r="AG80" s="289"/>
      <c r="AH80" s="289"/>
      <c r="AI80" s="289"/>
      <c r="AJ80" s="289"/>
      <c r="AK80" s="289"/>
      <c r="AL80" s="289"/>
      <c r="AM80" s="289"/>
      <c r="AN80" s="289"/>
      <c r="AO80" s="289"/>
      <c r="AP80" s="289"/>
      <c r="AQ80" s="289"/>
      <c r="AR80" s="289"/>
      <c r="AS80" s="289"/>
      <c r="AT80" s="289"/>
      <c r="AU80" s="289"/>
      <c r="AV80" s="289"/>
      <c r="AW80" s="289"/>
      <c r="AX80" s="289"/>
      <c r="AY80" s="289"/>
      <c r="AZ80" s="289"/>
      <c r="BA80" s="289"/>
      <c r="BB80" s="289"/>
      <c r="BC80" s="289"/>
      <c r="BD80" s="289"/>
      <c r="BE80" s="289"/>
      <c r="BF80" s="289"/>
      <c r="BG80" s="289"/>
      <c r="BH80" s="289"/>
      <c r="BI80" s="289"/>
      <c r="BJ80" s="289"/>
      <c r="BK80" s="289"/>
      <c r="BL80" s="289"/>
      <c r="BM80" s="289"/>
      <c r="BN80" s="289"/>
    </row>
    <row r="81" spans="1:66" s="288" customFormat="1" ht="38.25" x14ac:dyDescent="0.2">
      <c r="A81" s="310"/>
      <c r="B81" s="310"/>
      <c r="C81" s="307"/>
      <c r="D81" s="305" t="s">
        <v>1369</v>
      </c>
      <c r="E81" s="307" t="s">
        <v>1368</v>
      </c>
      <c r="F81" s="305">
        <v>1</v>
      </c>
      <c r="G81" s="305">
        <v>1</v>
      </c>
      <c r="H81" s="305">
        <v>1</v>
      </c>
      <c r="I81" s="305">
        <v>1</v>
      </c>
      <c r="J81" s="305">
        <v>1</v>
      </c>
      <c r="K81" s="305">
        <v>1</v>
      </c>
      <c r="L81" s="305">
        <v>1</v>
      </c>
      <c r="M81" s="305">
        <v>1</v>
      </c>
      <c r="N81" s="309">
        <v>1</v>
      </c>
      <c r="O81" s="309">
        <v>1</v>
      </c>
      <c r="P81" s="309">
        <v>1</v>
      </c>
      <c r="Q81" s="309">
        <v>1</v>
      </c>
      <c r="R81" s="308">
        <f t="shared" si="4"/>
        <v>12</v>
      </c>
      <c r="S81" s="307" t="s">
        <v>5</v>
      </c>
      <c r="T81" s="306"/>
      <c r="U81" s="305" t="s">
        <v>1170</v>
      </c>
      <c r="V81" s="324" t="s">
        <v>1519</v>
      </c>
      <c r="W81" s="305"/>
      <c r="X81" s="290"/>
      <c r="Y81" s="290"/>
      <c r="Z81" s="290"/>
      <c r="AA81" s="290"/>
      <c r="AB81" s="290"/>
      <c r="AC81" s="290"/>
      <c r="AD81" s="290"/>
      <c r="AE81" s="290"/>
      <c r="AF81" s="289"/>
      <c r="AG81" s="289"/>
      <c r="AH81" s="289"/>
      <c r="AI81" s="289"/>
      <c r="AJ81" s="289"/>
      <c r="AK81" s="289"/>
      <c r="AL81" s="289"/>
      <c r="AM81" s="289"/>
      <c r="AN81" s="289"/>
      <c r="AO81" s="289"/>
      <c r="AP81" s="289"/>
      <c r="AQ81" s="289"/>
      <c r="AR81" s="289"/>
      <c r="AS81" s="289"/>
      <c r="AT81" s="289"/>
      <c r="AU81" s="289"/>
      <c r="AV81" s="289"/>
      <c r="AW81" s="289"/>
      <c r="AX81" s="289"/>
      <c r="AY81" s="289"/>
      <c r="AZ81" s="289"/>
      <c r="BA81" s="289"/>
      <c r="BB81" s="289"/>
      <c r="BC81" s="289"/>
      <c r="BD81" s="289"/>
      <c r="BE81" s="289"/>
      <c r="BF81" s="289"/>
      <c r="BG81" s="289"/>
      <c r="BH81" s="289"/>
      <c r="BI81" s="289"/>
      <c r="BJ81" s="289"/>
      <c r="BK81" s="289"/>
      <c r="BL81" s="289"/>
      <c r="BM81" s="289"/>
      <c r="BN81" s="289"/>
    </row>
    <row r="82" spans="1:66" s="288" customFormat="1" ht="79.5" customHeight="1" x14ac:dyDescent="0.2">
      <c r="A82" s="310"/>
      <c r="B82" s="310"/>
      <c r="C82" s="307"/>
      <c r="D82" s="305" t="s">
        <v>1367</v>
      </c>
      <c r="E82" s="307" t="s">
        <v>1366</v>
      </c>
      <c r="F82" s="305"/>
      <c r="G82" s="305"/>
      <c r="H82" s="305"/>
      <c r="I82" s="305"/>
      <c r="J82" s="305"/>
      <c r="K82" s="305"/>
      <c r="L82" s="305"/>
      <c r="M82" s="305"/>
      <c r="N82" s="309">
        <v>1</v>
      </c>
      <c r="O82" s="309"/>
      <c r="P82" s="309"/>
      <c r="Q82" s="309">
        <v>1</v>
      </c>
      <c r="R82" s="308">
        <f t="shared" si="4"/>
        <v>2</v>
      </c>
      <c r="S82" s="307" t="s">
        <v>1050</v>
      </c>
      <c r="T82" s="306" t="s">
        <v>5</v>
      </c>
      <c r="U82" s="305" t="s">
        <v>1365</v>
      </c>
      <c r="V82" s="324" t="s">
        <v>1519</v>
      </c>
      <c r="W82" s="305" t="s">
        <v>1364</v>
      </c>
      <c r="X82" s="290"/>
      <c r="Y82" s="290"/>
      <c r="Z82" s="290"/>
      <c r="AA82" s="290"/>
      <c r="AB82" s="290"/>
      <c r="AC82" s="290"/>
      <c r="AD82" s="290"/>
      <c r="AE82" s="290"/>
      <c r="AF82" s="289"/>
      <c r="AG82" s="289"/>
      <c r="AH82" s="289"/>
      <c r="AI82" s="289"/>
      <c r="AJ82" s="289"/>
      <c r="AK82" s="289"/>
      <c r="AL82" s="289"/>
      <c r="AM82" s="289"/>
      <c r="AN82" s="289"/>
      <c r="AO82" s="289"/>
      <c r="AP82" s="289"/>
      <c r="AQ82" s="289"/>
      <c r="AR82" s="289"/>
      <c r="AS82" s="289"/>
      <c r="AT82" s="289"/>
      <c r="AU82" s="289"/>
      <c r="AV82" s="289"/>
      <c r="AW82" s="289"/>
      <c r="AX82" s="289"/>
      <c r="AY82" s="289"/>
      <c r="AZ82" s="289"/>
      <c r="BA82" s="289"/>
      <c r="BB82" s="289"/>
      <c r="BC82" s="289"/>
      <c r="BD82" s="289"/>
      <c r="BE82" s="289"/>
      <c r="BF82" s="289"/>
      <c r="BG82" s="289"/>
      <c r="BH82" s="289"/>
      <c r="BI82" s="289"/>
      <c r="BJ82" s="289"/>
      <c r="BK82" s="289"/>
      <c r="BL82" s="289"/>
      <c r="BM82" s="289"/>
      <c r="BN82" s="289"/>
    </row>
    <row r="83" spans="1:66" s="288" customFormat="1" ht="51" x14ac:dyDescent="0.2">
      <c r="A83" s="310"/>
      <c r="B83" s="310"/>
      <c r="C83" s="307" t="s">
        <v>1363</v>
      </c>
      <c r="D83" s="305" t="s">
        <v>1120</v>
      </c>
      <c r="E83" s="310" t="s">
        <v>1362</v>
      </c>
      <c r="F83" s="314"/>
      <c r="G83" s="314"/>
      <c r="H83" s="314"/>
      <c r="I83" s="314"/>
      <c r="J83" s="314"/>
      <c r="K83" s="314">
        <v>1</v>
      </c>
      <c r="L83" s="314"/>
      <c r="M83" s="314"/>
      <c r="N83" s="314"/>
      <c r="O83" s="314"/>
      <c r="P83" s="314"/>
      <c r="Q83" s="314"/>
      <c r="R83" s="308">
        <f t="shared" si="4"/>
        <v>1</v>
      </c>
      <c r="S83" s="307" t="s">
        <v>1050</v>
      </c>
      <c r="T83" s="306"/>
      <c r="U83" s="305"/>
      <c r="V83" s="325" t="s">
        <v>1522</v>
      </c>
      <c r="W83" s="305"/>
      <c r="X83" s="290"/>
      <c r="Y83" s="290"/>
      <c r="Z83" s="290"/>
      <c r="AA83" s="290"/>
      <c r="AB83" s="290"/>
      <c r="AC83" s="290"/>
      <c r="AD83" s="290"/>
      <c r="AE83" s="290"/>
      <c r="AF83" s="289"/>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89"/>
      <c r="BH83" s="289"/>
      <c r="BI83" s="289"/>
      <c r="BJ83" s="289"/>
      <c r="BK83" s="289"/>
      <c r="BL83" s="289"/>
      <c r="BM83" s="289"/>
      <c r="BN83" s="289"/>
    </row>
    <row r="84" spans="1:66" s="288" customFormat="1" ht="38.25" x14ac:dyDescent="0.2">
      <c r="A84" s="310"/>
      <c r="B84" s="310"/>
      <c r="C84" s="307"/>
      <c r="D84" s="305" t="s">
        <v>1145</v>
      </c>
      <c r="E84" s="307" t="s">
        <v>1361</v>
      </c>
      <c r="F84" s="305"/>
      <c r="G84" s="305"/>
      <c r="H84" s="305"/>
      <c r="I84" s="305"/>
      <c r="J84" s="305"/>
      <c r="K84" s="305"/>
      <c r="L84" s="305">
        <v>1</v>
      </c>
      <c r="M84" s="305">
        <v>1</v>
      </c>
      <c r="N84" s="305">
        <v>1</v>
      </c>
      <c r="O84" s="305">
        <v>1</v>
      </c>
      <c r="P84" s="305">
        <v>1</v>
      </c>
      <c r="Q84" s="305">
        <v>1</v>
      </c>
      <c r="R84" s="308">
        <f t="shared" si="4"/>
        <v>6</v>
      </c>
      <c r="S84" s="307" t="s">
        <v>1049</v>
      </c>
      <c r="T84" s="306"/>
      <c r="U84" s="305"/>
      <c r="V84" s="325" t="s">
        <v>1522</v>
      </c>
      <c r="W84" s="305"/>
      <c r="X84" s="290"/>
      <c r="Y84" s="290"/>
      <c r="Z84" s="290"/>
      <c r="AA84" s="290"/>
      <c r="AB84" s="290"/>
      <c r="AC84" s="290"/>
      <c r="AD84" s="290"/>
      <c r="AE84" s="290"/>
      <c r="AF84" s="289"/>
      <c r="AG84" s="289"/>
      <c r="AH84" s="289"/>
      <c r="AI84" s="289"/>
      <c r="AJ84" s="289"/>
      <c r="AK84" s="289"/>
      <c r="AL84" s="289"/>
      <c r="AM84" s="289"/>
      <c r="AN84" s="289"/>
      <c r="AO84" s="289"/>
      <c r="AP84" s="289"/>
      <c r="AQ84" s="289"/>
      <c r="AR84" s="289"/>
      <c r="AS84" s="289"/>
      <c r="AT84" s="289"/>
      <c r="AU84" s="289"/>
      <c r="AV84" s="289"/>
      <c r="AW84" s="289"/>
      <c r="AX84" s="289"/>
      <c r="AY84" s="289"/>
      <c r="AZ84" s="289"/>
      <c r="BA84" s="289"/>
      <c r="BB84" s="289"/>
      <c r="BC84" s="289"/>
      <c r="BD84" s="289"/>
      <c r="BE84" s="289"/>
      <c r="BF84" s="289"/>
      <c r="BG84" s="289"/>
      <c r="BH84" s="289"/>
      <c r="BI84" s="289"/>
      <c r="BJ84" s="289"/>
      <c r="BK84" s="289"/>
      <c r="BL84" s="289"/>
      <c r="BM84" s="289"/>
      <c r="BN84" s="289"/>
    </row>
    <row r="85" spans="1:66" s="288" customFormat="1" ht="38.25" x14ac:dyDescent="0.2">
      <c r="A85" s="310"/>
      <c r="B85" s="310"/>
      <c r="C85" s="307" t="s">
        <v>1360</v>
      </c>
      <c r="D85" s="305" t="s">
        <v>1121</v>
      </c>
      <c r="E85" s="307" t="s">
        <v>1359</v>
      </c>
      <c r="F85" s="305">
        <v>1</v>
      </c>
      <c r="G85" s="305">
        <v>1</v>
      </c>
      <c r="H85" s="305">
        <v>1</v>
      </c>
      <c r="I85" s="305">
        <v>1</v>
      </c>
      <c r="J85" s="305">
        <v>1</v>
      </c>
      <c r="K85" s="305">
        <v>1</v>
      </c>
      <c r="L85" s="305">
        <v>1</v>
      </c>
      <c r="M85" s="305">
        <v>1</v>
      </c>
      <c r="N85" s="309">
        <v>1</v>
      </c>
      <c r="O85" s="309">
        <v>1</v>
      </c>
      <c r="P85" s="309">
        <v>1</v>
      </c>
      <c r="Q85" s="309">
        <v>1</v>
      </c>
      <c r="R85" s="308">
        <f t="shared" si="4"/>
        <v>12</v>
      </c>
      <c r="S85" s="307" t="s">
        <v>5</v>
      </c>
      <c r="T85" s="306"/>
      <c r="U85" s="305" t="s">
        <v>1358</v>
      </c>
      <c r="V85" s="325" t="s">
        <v>1576</v>
      </c>
      <c r="W85" s="305"/>
      <c r="X85" s="290"/>
      <c r="Y85" s="290"/>
      <c r="Z85" s="290"/>
      <c r="AA85" s="290"/>
      <c r="AB85" s="290"/>
      <c r="AC85" s="290"/>
      <c r="AD85" s="290"/>
      <c r="AE85" s="290"/>
      <c r="AF85" s="289"/>
      <c r="AG85" s="289"/>
      <c r="AH85" s="289"/>
      <c r="AI85" s="289"/>
      <c r="AJ85" s="289"/>
      <c r="AK85" s="289"/>
      <c r="AL85" s="289"/>
      <c r="AM85" s="289"/>
      <c r="AN85" s="289"/>
      <c r="AO85" s="289"/>
      <c r="AP85" s="289"/>
      <c r="AQ85" s="289"/>
      <c r="AR85" s="289"/>
      <c r="AS85" s="289"/>
      <c r="AT85" s="289"/>
      <c r="AU85" s="289"/>
      <c r="AV85" s="289"/>
      <c r="AW85" s="289"/>
      <c r="AX85" s="289"/>
      <c r="AY85" s="289"/>
      <c r="AZ85" s="289"/>
      <c r="BA85" s="289"/>
      <c r="BB85" s="289"/>
      <c r="BC85" s="289"/>
      <c r="BD85" s="289"/>
      <c r="BE85" s="289"/>
      <c r="BF85" s="289"/>
      <c r="BG85" s="289"/>
      <c r="BH85" s="289"/>
      <c r="BI85" s="289"/>
      <c r="BJ85" s="289"/>
      <c r="BK85" s="289"/>
      <c r="BL85" s="289"/>
      <c r="BM85" s="289"/>
      <c r="BN85" s="289"/>
    </row>
    <row r="86" spans="1:66" s="288" customFormat="1" ht="38.25" x14ac:dyDescent="0.2">
      <c r="A86" s="310"/>
      <c r="B86" s="310"/>
      <c r="C86" s="307"/>
      <c r="D86" s="305" t="s">
        <v>1122</v>
      </c>
      <c r="E86" s="307" t="s">
        <v>1357</v>
      </c>
      <c r="F86" s="305">
        <v>1</v>
      </c>
      <c r="G86" s="305">
        <v>1</v>
      </c>
      <c r="H86" s="305">
        <v>1</v>
      </c>
      <c r="I86" s="305">
        <v>1</v>
      </c>
      <c r="J86" s="305">
        <v>1</v>
      </c>
      <c r="K86" s="305">
        <v>1</v>
      </c>
      <c r="L86" s="305">
        <v>1</v>
      </c>
      <c r="M86" s="305">
        <v>1</v>
      </c>
      <c r="N86" s="309">
        <v>1</v>
      </c>
      <c r="O86" s="309">
        <v>1</v>
      </c>
      <c r="P86" s="309">
        <v>1</v>
      </c>
      <c r="Q86" s="309">
        <v>1</v>
      </c>
      <c r="R86" s="308">
        <f t="shared" si="4"/>
        <v>12</v>
      </c>
      <c r="S86" s="307" t="s">
        <v>1058</v>
      </c>
      <c r="T86" s="306"/>
      <c r="U86" s="305"/>
      <c r="V86" s="325" t="s">
        <v>1576</v>
      </c>
      <c r="W86" s="305"/>
      <c r="X86" s="290"/>
      <c r="Y86" s="290"/>
      <c r="Z86" s="290"/>
      <c r="AA86" s="290"/>
      <c r="AB86" s="290"/>
      <c r="AC86" s="290"/>
      <c r="AD86" s="290"/>
      <c r="AE86" s="290"/>
      <c r="AF86" s="289"/>
      <c r="AG86" s="289"/>
      <c r="AH86" s="289"/>
      <c r="AI86" s="289"/>
      <c r="AJ86" s="289"/>
      <c r="AK86" s="289"/>
      <c r="AL86" s="289"/>
      <c r="AM86" s="289"/>
      <c r="AN86" s="289"/>
      <c r="AO86" s="289"/>
      <c r="AP86" s="289"/>
      <c r="AQ86" s="289"/>
      <c r="AR86" s="289"/>
      <c r="AS86" s="289"/>
      <c r="AT86" s="289"/>
      <c r="AU86" s="289"/>
      <c r="AV86" s="289"/>
      <c r="AW86" s="289"/>
      <c r="AX86" s="289"/>
      <c r="AY86" s="289"/>
      <c r="AZ86" s="289"/>
      <c r="BA86" s="289"/>
      <c r="BB86" s="289"/>
      <c r="BC86" s="289"/>
      <c r="BD86" s="289"/>
      <c r="BE86" s="289"/>
      <c r="BF86" s="289"/>
      <c r="BG86" s="289"/>
      <c r="BH86" s="289"/>
      <c r="BI86" s="289"/>
      <c r="BJ86" s="289"/>
      <c r="BK86" s="289"/>
      <c r="BL86" s="289"/>
      <c r="BM86" s="289"/>
      <c r="BN86" s="289"/>
    </row>
    <row r="87" spans="1:66" s="288" customFormat="1" ht="51" x14ac:dyDescent="0.2">
      <c r="A87" s="310"/>
      <c r="B87" s="307"/>
      <c r="C87" s="307"/>
      <c r="D87" s="305" t="s">
        <v>1123</v>
      </c>
      <c r="E87" s="307" t="s">
        <v>1356</v>
      </c>
      <c r="F87" s="305">
        <v>1</v>
      </c>
      <c r="G87" s="305">
        <v>1</v>
      </c>
      <c r="H87" s="305">
        <v>1</v>
      </c>
      <c r="I87" s="305">
        <v>1</v>
      </c>
      <c r="J87" s="305">
        <v>1</v>
      </c>
      <c r="K87" s="305">
        <v>1</v>
      </c>
      <c r="L87" s="305">
        <v>1</v>
      </c>
      <c r="M87" s="305">
        <v>1</v>
      </c>
      <c r="N87" s="309">
        <v>1</v>
      </c>
      <c r="O87" s="309">
        <v>1</v>
      </c>
      <c r="P87" s="309">
        <v>1</v>
      </c>
      <c r="Q87" s="309">
        <v>1</v>
      </c>
      <c r="R87" s="308">
        <f t="shared" si="4"/>
        <v>12</v>
      </c>
      <c r="S87" s="307" t="s">
        <v>1058</v>
      </c>
      <c r="T87" s="306"/>
      <c r="U87" s="305"/>
      <c r="V87" s="325" t="s">
        <v>1576</v>
      </c>
      <c r="W87" s="305"/>
      <c r="X87" s="290"/>
      <c r="Y87" s="290"/>
      <c r="Z87" s="290"/>
      <c r="AA87" s="290"/>
      <c r="AB87" s="290"/>
      <c r="AC87" s="290"/>
      <c r="AD87" s="290"/>
      <c r="AE87" s="290"/>
      <c r="AF87" s="289"/>
      <c r="AG87" s="289"/>
      <c r="AH87" s="289"/>
      <c r="AI87" s="289"/>
      <c r="AJ87" s="289"/>
      <c r="AK87" s="289"/>
      <c r="AL87" s="289"/>
      <c r="AM87" s="289"/>
      <c r="AN87" s="289"/>
      <c r="AO87" s="289"/>
      <c r="AP87" s="289"/>
      <c r="AQ87" s="289"/>
      <c r="AR87" s="289"/>
      <c r="AS87" s="289"/>
      <c r="AT87" s="289"/>
      <c r="AU87" s="289"/>
      <c r="AV87" s="289"/>
      <c r="AW87" s="289"/>
      <c r="AX87" s="289"/>
      <c r="AY87" s="289"/>
      <c r="AZ87" s="289"/>
      <c r="BA87" s="289"/>
      <c r="BB87" s="289"/>
      <c r="BC87" s="289"/>
      <c r="BD87" s="289"/>
      <c r="BE87" s="289"/>
      <c r="BF87" s="289"/>
      <c r="BG87" s="289"/>
      <c r="BH87" s="289"/>
      <c r="BI87" s="289"/>
      <c r="BJ87" s="289"/>
      <c r="BK87" s="289"/>
      <c r="BL87" s="289"/>
      <c r="BM87" s="289"/>
      <c r="BN87" s="289"/>
    </row>
    <row r="88" spans="1:66" s="288" customFormat="1" ht="114.75" x14ac:dyDescent="0.2">
      <c r="A88" s="310" t="s">
        <v>1090</v>
      </c>
      <c r="B88" s="310" t="s">
        <v>1148</v>
      </c>
      <c r="C88" s="307" t="s">
        <v>1355</v>
      </c>
      <c r="D88" s="305" t="s">
        <v>1354</v>
      </c>
      <c r="E88" s="316" t="s">
        <v>1353</v>
      </c>
      <c r="F88" s="314">
        <v>1</v>
      </c>
      <c r="G88" s="314">
        <v>1</v>
      </c>
      <c r="H88" s="314">
        <v>1</v>
      </c>
      <c r="I88" s="314">
        <v>1</v>
      </c>
      <c r="J88" s="314">
        <v>1</v>
      </c>
      <c r="K88" s="314">
        <v>1</v>
      </c>
      <c r="L88" s="314">
        <v>1</v>
      </c>
      <c r="M88" s="314">
        <v>1</v>
      </c>
      <c r="N88" s="314">
        <v>1</v>
      </c>
      <c r="O88" s="314">
        <v>1</v>
      </c>
      <c r="P88" s="314">
        <v>1</v>
      </c>
      <c r="Q88" s="314">
        <v>1</v>
      </c>
      <c r="R88" s="308">
        <f t="shared" si="4"/>
        <v>12</v>
      </c>
      <c r="S88" s="307" t="s">
        <v>1049</v>
      </c>
      <c r="T88" s="306"/>
      <c r="U88" s="305"/>
      <c r="V88" s="324" t="s">
        <v>1523</v>
      </c>
      <c r="W88" s="305"/>
      <c r="X88" s="290"/>
      <c r="Y88" s="290"/>
      <c r="Z88" s="290"/>
      <c r="AA88" s="290"/>
      <c r="AB88" s="290"/>
      <c r="AC88" s="290"/>
      <c r="AD88" s="290"/>
      <c r="AE88" s="290"/>
      <c r="AF88" s="289"/>
      <c r="AG88" s="289"/>
      <c r="AH88" s="289"/>
      <c r="AI88" s="289"/>
      <c r="AJ88" s="289"/>
      <c r="AK88" s="289"/>
      <c r="AL88" s="289"/>
      <c r="AM88" s="289"/>
      <c r="AN88" s="289"/>
      <c r="AO88" s="289"/>
      <c r="AP88" s="289"/>
      <c r="AQ88" s="289"/>
      <c r="AR88" s="289"/>
      <c r="AS88" s="289"/>
      <c r="AT88" s="289"/>
      <c r="AU88" s="289"/>
      <c r="AV88" s="289"/>
      <c r="AW88" s="289"/>
      <c r="AX88" s="289"/>
      <c r="AY88" s="289"/>
      <c r="AZ88" s="289"/>
      <c r="BA88" s="289"/>
      <c r="BB88" s="289"/>
      <c r="BC88" s="289"/>
      <c r="BD88" s="289"/>
      <c r="BE88" s="289"/>
      <c r="BF88" s="289"/>
      <c r="BG88" s="289"/>
      <c r="BH88" s="289"/>
      <c r="BI88" s="289"/>
      <c r="BJ88" s="289"/>
      <c r="BK88" s="289"/>
      <c r="BL88" s="289"/>
      <c r="BM88" s="289"/>
      <c r="BN88" s="289"/>
    </row>
    <row r="89" spans="1:66" s="288" customFormat="1" ht="25.5" x14ac:dyDescent="0.2">
      <c r="A89" s="310"/>
      <c r="B89" s="310"/>
      <c r="C89" s="307"/>
      <c r="D89" s="305" t="s">
        <v>1149</v>
      </c>
      <c r="E89" s="307" t="s">
        <v>1352</v>
      </c>
      <c r="F89" s="305">
        <v>1</v>
      </c>
      <c r="G89" s="305">
        <v>1</v>
      </c>
      <c r="H89" s="305">
        <v>1</v>
      </c>
      <c r="I89" s="305">
        <v>1</v>
      </c>
      <c r="J89" s="305">
        <v>1</v>
      </c>
      <c r="K89" s="305">
        <v>1</v>
      </c>
      <c r="L89" s="305">
        <v>1</v>
      </c>
      <c r="M89" s="305">
        <v>1</v>
      </c>
      <c r="N89" s="305">
        <v>1</v>
      </c>
      <c r="O89" s="305">
        <v>1</v>
      </c>
      <c r="P89" s="305">
        <v>1</v>
      </c>
      <c r="Q89" s="305">
        <v>1</v>
      </c>
      <c r="R89" s="308">
        <f t="shared" si="4"/>
        <v>12</v>
      </c>
      <c r="S89" s="307" t="s">
        <v>5</v>
      </c>
      <c r="T89" s="306"/>
      <c r="U89" s="313" t="s">
        <v>1351</v>
      </c>
      <c r="V89" s="324" t="s">
        <v>1523</v>
      </c>
      <c r="W89" s="305"/>
      <c r="X89" s="290"/>
      <c r="Y89" s="290"/>
      <c r="Z89" s="290"/>
      <c r="AA89" s="290"/>
      <c r="AB89" s="290"/>
      <c r="AC89" s="290"/>
      <c r="AD89" s="290"/>
      <c r="AE89" s="290"/>
      <c r="AF89" s="289"/>
      <c r="AG89" s="289"/>
      <c r="AH89" s="289"/>
      <c r="AI89" s="289"/>
      <c r="AJ89" s="289"/>
      <c r="AK89" s="289"/>
      <c r="AL89" s="289"/>
      <c r="AM89" s="289"/>
      <c r="AN89" s="289"/>
      <c r="AO89" s="289"/>
      <c r="AP89" s="289"/>
      <c r="AQ89" s="289"/>
      <c r="AR89" s="289"/>
      <c r="AS89" s="289"/>
      <c r="AT89" s="289"/>
      <c r="AU89" s="289"/>
      <c r="AV89" s="289"/>
      <c r="AW89" s="289"/>
      <c r="AX89" s="289"/>
      <c r="AY89" s="289"/>
      <c r="AZ89" s="289"/>
      <c r="BA89" s="289"/>
      <c r="BB89" s="289"/>
      <c r="BC89" s="289"/>
      <c r="BD89" s="289"/>
      <c r="BE89" s="289"/>
      <c r="BF89" s="289"/>
      <c r="BG89" s="289"/>
      <c r="BH89" s="289"/>
      <c r="BI89" s="289"/>
      <c r="BJ89" s="289"/>
      <c r="BK89" s="289"/>
      <c r="BL89" s="289"/>
      <c r="BM89" s="289"/>
      <c r="BN89" s="289"/>
    </row>
    <row r="90" spans="1:66" s="288" customFormat="1" ht="63.75" x14ac:dyDescent="0.2">
      <c r="A90" s="310" t="s">
        <v>1350</v>
      </c>
      <c r="B90" s="307" t="s">
        <v>1349</v>
      </c>
      <c r="C90" s="307" t="s">
        <v>1348</v>
      </c>
      <c r="D90" s="305" t="s">
        <v>1347</v>
      </c>
      <c r="E90" s="307" t="s">
        <v>1346</v>
      </c>
      <c r="F90" s="305"/>
      <c r="G90" s="309"/>
      <c r="H90" s="309">
        <v>1</v>
      </c>
      <c r="I90" s="309"/>
      <c r="J90" s="309"/>
      <c r="K90" s="309">
        <v>1</v>
      </c>
      <c r="L90" s="309"/>
      <c r="M90" s="309"/>
      <c r="N90" s="309">
        <v>1</v>
      </c>
      <c r="O90" s="309"/>
      <c r="P90" s="309"/>
      <c r="Q90" s="309"/>
      <c r="R90" s="308">
        <f t="shared" si="4"/>
        <v>3</v>
      </c>
      <c r="S90" s="307" t="s">
        <v>1050</v>
      </c>
      <c r="T90" s="306" t="s">
        <v>1059</v>
      </c>
      <c r="U90" s="305"/>
      <c r="V90" s="324" t="s">
        <v>1524</v>
      </c>
      <c r="W90" s="305"/>
      <c r="X90" s="290"/>
      <c r="Y90" s="290"/>
      <c r="Z90" s="290"/>
      <c r="AA90" s="290"/>
      <c r="AB90" s="290"/>
      <c r="AC90" s="290"/>
      <c r="AD90" s="290"/>
      <c r="AE90" s="290"/>
      <c r="AF90" s="289"/>
      <c r="AG90" s="289"/>
      <c r="AH90" s="289"/>
      <c r="AI90" s="289"/>
      <c r="AJ90" s="289"/>
      <c r="AK90" s="289"/>
      <c r="AL90" s="289"/>
      <c r="AM90" s="289"/>
      <c r="AN90" s="289"/>
      <c r="AO90" s="289"/>
      <c r="AP90" s="289"/>
      <c r="AQ90" s="289"/>
      <c r="AR90" s="289"/>
      <c r="AS90" s="289"/>
      <c r="AT90" s="289"/>
      <c r="AU90" s="289"/>
      <c r="AV90" s="289"/>
      <c r="AW90" s="289"/>
      <c r="AX90" s="289"/>
      <c r="AY90" s="289"/>
      <c r="AZ90" s="289"/>
      <c r="BA90" s="289"/>
      <c r="BB90" s="289"/>
      <c r="BC90" s="289"/>
      <c r="BD90" s="289"/>
      <c r="BE90" s="289"/>
      <c r="BF90" s="289"/>
      <c r="BG90" s="289"/>
      <c r="BH90" s="289"/>
      <c r="BI90" s="289"/>
      <c r="BJ90" s="289"/>
      <c r="BK90" s="289"/>
      <c r="BL90" s="289"/>
      <c r="BM90" s="289"/>
      <c r="BN90" s="289"/>
    </row>
    <row r="91" spans="1:66" s="288" customFormat="1" ht="51" x14ac:dyDescent="0.2">
      <c r="A91" s="310"/>
      <c r="B91" s="310"/>
      <c r="C91" s="307"/>
      <c r="D91" s="305" t="s">
        <v>1345</v>
      </c>
      <c r="E91" s="307" t="s">
        <v>1344</v>
      </c>
      <c r="F91" s="305"/>
      <c r="G91" s="309"/>
      <c r="H91" s="309">
        <v>1</v>
      </c>
      <c r="I91" s="309"/>
      <c r="J91" s="309"/>
      <c r="K91" s="309">
        <v>1</v>
      </c>
      <c r="L91" s="309"/>
      <c r="M91" s="309"/>
      <c r="N91" s="309">
        <v>1</v>
      </c>
      <c r="O91" s="309"/>
      <c r="P91" s="309"/>
      <c r="Q91" s="309">
        <v>1</v>
      </c>
      <c r="R91" s="308">
        <f t="shared" si="4"/>
        <v>4</v>
      </c>
      <c r="S91" s="307" t="s">
        <v>1050</v>
      </c>
      <c r="T91" s="306" t="s">
        <v>1058</v>
      </c>
      <c r="U91" s="305"/>
      <c r="V91" s="324" t="s">
        <v>1524</v>
      </c>
      <c r="W91" s="305"/>
      <c r="X91" s="290"/>
      <c r="Y91" s="290"/>
      <c r="Z91" s="290"/>
      <c r="AA91" s="290"/>
      <c r="AB91" s="290"/>
      <c r="AC91" s="290"/>
      <c r="AD91" s="290"/>
      <c r="AE91" s="290"/>
      <c r="AF91" s="289"/>
      <c r="AG91" s="289"/>
      <c r="AH91" s="289"/>
      <c r="AI91" s="289"/>
      <c r="AJ91" s="289"/>
      <c r="AK91" s="289"/>
      <c r="AL91" s="289"/>
      <c r="AM91" s="289"/>
      <c r="AN91" s="289"/>
      <c r="AO91" s="289"/>
      <c r="AP91" s="289"/>
      <c r="AQ91" s="289"/>
      <c r="AR91" s="289"/>
      <c r="AS91" s="289"/>
      <c r="AT91" s="289"/>
      <c r="AU91" s="289"/>
      <c r="AV91" s="289"/>
      <c r="AW91" s="289"/>
      <c r="AX91" s="289"/>
      <c r="AY91" s="289"/>
      <c r="AZ91" s="289"/>
      <c r="BA91" s="289"/>
      <c r="BB91" s="289"/>
      <c r="BC91" s="289"/>
      <c r="BD91" s="289"/>
      <c r="BE91" s="289"/>
      <c r="BF91" s="289"/>
      <c r="BG91" s="289"/>
      <c r="BH91" s="289"/>
      <c r="BI91" s="289"/>
      <c r="BJ91" s="289"/>
      <c r="BK91" s="289"/>
      <c r="BL91" s="289"/>
      <c r="BM91" s="289"/>
      <c r="BN91" s="289"/>
    </row>
    <row r="92" spans="1:66" s="288" customFormat="1" ht="63.75" x14ac:dyDescent="0.2">
      <c r="A92" s="310" t="s">
        <v>1093</v>
      </c>
      <c r="B92" s="310" t="s">
        <v>1150</v>
      </c>
      <c r="C92" s="307" t="s">
        <v>1343</v>
      </c>
      <c r="D92" s="305" t="s">
        <v>1127</v>
      </c>
      <c r="E92" s="307" t="s">
        <v>1342</v>
      </c>
      <c r="F92" s="305"/>
      <c r="G92" s="305"/>
      <c r="H92" s="309">
        <v>1</v>
      </c>
      <c r="I92" s="309">
        <v>1</v>
      </c>
      <c r="J92" s="309">
        <v>1</v>
      </c>
      <c r="K92" s="309">
        <v>1</v>
      </c>
      <c r="L92" s="309">
        <v>1</v>
      </c>
      <c r="M92" s="309">
        <v>1</v>
      </c>
      <c r="N92" s="309">
        <v>1</v>
      </c>
      <c r="O92" s="309">
        <v>1</v>
      </c>
      <c r="P92" s="309">
        <v>1</v>
      </c>
      <c r="Q92" s="309"/>
      <c r="R92" s="308">
        <f t="shared" si="4"/>
        <v>9</v>
      </c>
      <c r="S92" s="307" t="s">
        <v>1050</v>
      </c>
      <c r="T92" s="306"/>
      <c r="U92" s="305"/>
      <c r="V92" s="324" t="s">
        <v>1524</v>
      </c>
      <c r="W92" s="305"/>
      <c r="X92" s="290"/>
      <c r="Y92" s="290"/>
      <c r="Z92" s="290"/>
      <c r="AA92" s="290"/>
      <c r="AB92" s="290"/>
      <c r="AC92" s="290"/>
      <c r="AD92" s="290"/>
      <c r="AE92" s="290"/>
      <c r="AF92" s="289"/>
      <c r="AG92" s="289"/>
      <c r="AH92" s="289"/>
      <c r="AI92" s="289"/>
      <c r="AJ92" s="289"/>
      <c r="AK92" s="289"/>
      <c r="AL92" s="289"/>
      <c r="AM92" s="289"/>
      <c r="AN92" s="289"/>
      <c r="AO92" s="289"/>
      <c r="AP92" s="289"/>
      <c r="AQ92" s="289"/>
      <c r="AR92" s="289"/>
      <c r="AS92" s="289"/>
      <c r="AT92" s="289"/>
      <c r="AU92" s="289"/>
      <c r="AV92" s="289"/>
      <c r="AW92" s="289"/>
      <c r="AX92" s="289"/>
      <c r="AY92" s="289"/>
      <c r="AZ92" s="289"/>
      <c r="BA92" s="289"/>
      <c r="BB92" s="289"/>
      <c r="BC92" s="289"/>
      <c r="BD92" s="289"/>
      <c r="BE92" s="289"/>
      <c r="BF92" s="289"/>
      <c r="BG92" s="289"/>
      <c r="BH92" s="289"/>
      <c r="BI92" s="289"/>
      <c r="BJ92" s="289"/>
      <c r="BK92" s="289"/>
      <c r="BL92" s="289"/>
      <c r="BM92" s="289"/>
      <c r="BN92" s="289"/>
    </row>
    <row r="93" spans="1:66" s="288" customFormat="1" ht="38.25" x14ac:dyDescent="0.2">
      <c r="A93" s="310"/>
      <c r="B93" s="310"/>
      <c r="C93" s="307"/>
      <c r="D93" s="305" t="s">
        <v>1128</v>
      </c>
      <c r="E93" s="307" t="s">
        <v>1341</v>
      </c>
      <c r="F93" s="305"/>
      <c r="G93" s="309"/>
      <c r="H93" s="309"/>
      <c r="I93" s="309"/>
      <c r="J93" s="309"/>
      <c r="K93" s="309"/>
      <c r="L93" s="309"/>
      <c r="M93" s="309"/>
      <c r="N93" s="309">
        <v>1</v>
      </c>
      <c r="O93" s="309"/>
      <c r="P93" s="309"/>
      <c r="Q93" s="309"/>
      <c r="R93" s="308">
        <f t="shared" si="4"/>
        <v>1</v>
      </c>
      <c r="S93" s="307" t="s">
        <v>1058</v>
      </c>
      <c r="T93" s="306"/>
      <c r="U93" s="305"/>
      <c r="V93" s="324" t="s">
        <v>1524</v>
      </c>
      <c r="W93" s="305"/>
      <c r="X93" s="290"/>
      <c r="Y93" s="290"/>
      <c r="Z93" s="290"/>
      <c r="AA93" s="290"/>
      <c r="AB93" s="290"/>
      <c r="AC93" s="290"/>
      <c r="AD93" s="290"/>
      <c r="AE93" s="290"/>
      <c r="AF93" s="289"/>
      <c r="AG93" s="289"/>
      <c r="AH93" s="289"/>
      <c r="AI93" s="289"/>
      <c r="AJ93" s="289"/>
      <c r="AK93" s="289"/>
      <c r="AL93" s="289"/>
      <c r="AM93" s="289"/>
      <c r="AN93" s="289"/>
      <c r="AO93" s="289"/>
      <c r="AP93" s="289"/>
      <c r="AQ93" s="289"/>
      <c r="AR93" s="289"/>
      <c r="AS93" s="289"/>
      <c r="AT93" s="289"/>
      <c r="AU93" s="289"/>
      <c r="AV93" s="289"/>
      <c r="AW93" s="289"/>
      <c r="AX93" s="289"/>
      <c r="AY93" s="289"/>
      <c r="AZ93" s="289"/>
      <c r="BA93" s="289"/>
      <c r="BB93" s="289"/>
      <c r="BC93" s="289"/>
      <c r="BD93" s="289"/>
      <c r="BE93" s="289"/>
      <c r="BF93" s="289"/>
      <c r="BG93" s="289"/>
      <c r="BH93" s="289"/>
      <c r="BI93" s="289"/>
      <c r="BJ93" s="289"/>
      <c r="BK93" s="289"/>
      <c r="BL93" s="289"/>
      <c r="BM93" s="289"/>
      <c r="BN93" s="289"/>
    </row>
    <row r="94" spans="1:66" s="288" customFormat="1" ht="25.5" x14ac:dyDescent="0.2">
      <c r="A94" s="310"/>
      <c r="B94" s="310"/>
      <c r="C94" s="307"/>
      <c r="D94" s="305" t="s">
        <v>1129</v>
      </c>
      <c r="E94" s="307" t="s">
        <v>1340</v>
      </c>
      <c r="F94" s="305"/>
      <c r="G94" s="309"/>
      <c r="H94" s="309"/>
      <c r="I94" s="309"/>
      <c r="J94" s="309"/>
      <c r="K94" s="309"/>
      <c r="L94" s="309"/>
      <c r="M94" s="309"/>
      <c r="N94" s="309"/>
      <c r="O94" s="309"/>
      <c r="P94" s="309">
        <v>1</v>
      </c>
      <c r="Q94" s="309"/>
      <c r="R94" s="308">
        <f t="shared" si="4"/>
        <v>1</v>
      </c>
      <c r="S94" s="307" t="s">
        <v>1053</v>
      </c>
      <c r="T94" s="306"/>
      <c r="U94" s="305"/>
      <c r="V94" s="324" t="s">
        <v>1524</v>
      </c>
      <c r="W94" s="305"/>
      <c r="X94" s="290"/>
      <c r="Y94" s="290"/>
      <c r="Z94" s="290"/>
      <c r="AA94" s="290"/>
      <c r="AB94" s="290"/>
      <c r="AC94" s="290"/>
      <c r="AD94" s="290"/>
      <c r="AE94" s="290"/>
      <c r="AF94" s="289"/>
      <c r="AG94" s="289"/>
      <c r="AH94" s="289"/>
      <c r="AI94" s="289"/>
      <c r="AJ94" s="289"/>
      <c r="AK94" s="289"/>
      <c r="AL94" s="289"/>
      <c r="AM94" s="289"/>
      <c r="AN94" s="289"/>
      <c r="AO94" s="289"/>
      <c r="AP94" s="289"/>
      <c r="AQ94" s="289"/>
      <c r="AR94" s="289"/>
      <c r="AS94" s="289"/>
      <c r="AT94" s="289"/>
      <c r="AU94" s="289"/>
      <c r="AV94" s="289"/>
      <c r="AW94" s="289"/>
      <c r="AX94" s="289"/>
      <c r="AY94" s="289"/>
      <c r="AZ94" s="289"/>
      <c r="BA94" s="289"/>
      <c r="BB94" s="289"/>
      <c r="BC94" s="289"/>
      <c r="BD94" s="289"/>
      <c r="BE94" s="289"/>
      <c r="BF94" s="289"/>
      <c r="BG94" s="289"/>
      <c r="BH94" s="289"/>
      <c r="BI94" s="289"/>
      <c r="BJ94" s="289"/>
      <c r="BK94" s="289"/>
      <c r="BL94" s="289"/>
      <c r="BM94" s="289"/>
      <c r="BN94" s="289"/>
    </row>
    <row r="95" spans="1:66" s="288" customFormat="1" ht="38.25" x14ac:dyDescent="0.2">
      <c r="A95" s="310"/>
      <c r="B95" s="310"/>
      <c r="C95" s="307" t="s">
        <v>1339</v>
      </c>
      <c r="D95" s="305" t="s">
        <v>1130</v>
      </c>
      <c r="E95" s="307" t="s">
        <v>1338</v>
      </c>
      <c r="F95" s="305"/>
      <c r="G95" s="309"/>
      <c r="H95" s="309"/>
      <c r="I95" s="309">
        <v>1</v>
      </c>
      <c r="J95" s="309"/>
      <c r="K95" s="309"/>
      <c r="L95" s="309">
        <v>1</v>
      </c>
      <c r="M95" s="309"/>
      <c r="N95" s="309"/>
      <c r="O95" s="309">
        <v>1</v>
      </c>
      <c r="P95" s="309"/>
      <c r="Q95" s="309"/>
      <c r="R95" s="308">
        <f t="shared" si="4"/>
        <v>3</v>
      </c>
      <c r="S95" s="307" t="s">
        <v>1059</v>
      </c>
      <c r="T95" s="306" t="s">
        <v>1050</v>
      </c>
      <c r="U95" s="305"/>
      <c r="V95" s="324" t="s">
        <v>1524</v>
      </c>
      <c r="W95" s="305"/>
      <c r="X95" s="290"/>
      <c r="Y95" s="290"/>
      <c r="Z95" s="290"/>
      <c r="AA95" s="290"/>
      <c r="AB95" s="290"/>
      <c r="AC95" s="290"/>
      <c r="AD95" s="290"/>
      <c r="AE95" s="290"/>
      <c r="AF95" s="289"/>
      <c r="AG95" s="289"/>
      <c r="AH95" s="289"/>
      <c r="AI95" s="289"/>
      <c r="AJ95" s="289"/>
      <c r="AK95" s="289"/>
      <c r="AL95" s="289"/>
      <c r="AM95" s="289"/>
      <c r="AN95" s="289"/>
      <c r="AO95" s="289"/>
      <c r="AP95" s="289"/>
      <c r="AQ95" s="289"/>
      <c r="AR95" s="289"/>
      <c r="AS95" s="289"/>
      <c r="AT95" s="289"/>
      <c r="AU95" s="289"/>
      <c r="AV95" s="289"/>
      <c r="AW95" s="289"/>
      <c r="AX95" s="289"/>
      <c r="AY95" s="289"/>
      <c r="AZ95" s="289"/>
      <c r="BA95" s="289"/>
      <c r="BB95" s="289"/>
      <c r="BC95" s="289"/>
      <c r="BD95" s="289"/>
      <c r="BE95" s="289"/>
      <c r="BF95" s="289"/>
      <c r="BG95" s="289"/>
      <c r="BH95" s="289"/>
      <c r="BI95" s="289"/>
      <c r="BJ95" s="289"/>
      <c r="BK95" s="289"/>
      <c r="BL95" s="289"/>
      <c r="BM95" s="289"/>
      <c r="BN95" s="289"/>
    </row>
    <row r="96" spans="1:66" s="288" customFormat="1" ht="25.5" x14ac:dyDescent="0.2">
      <c r="A96" s="310"/>
      <c r="B96" s="310"/>
      <c r="C96" s="307"/>
      <c r="D96" s="305" t="s">
        <v>1151</v>
      </c>
      <c r="E96" s="307" t="s">
        <v>1337</v>
      </c>
      <c r="F96" s="305"/>
      <c r="G96" s="309"/>
      <c r="H96" s="309"/>
      <c r="I96" s="309"/>
      <c r="J96" s="309"/>
      <c r="K96" s="309">
        <v>1</v>
      </c>
      <c r="L96" s="309"/>
      <c r="M96" s="309"/>
      <c r="N96" s="309"/>
      <c r="O96" s="309"/>
      <c r="P96" s="309"/>
      <c r="Q96" s="309"/>
      <c r="R96" s="308">
        <f t="shared" si="4"/>
        <v>1</v>
      </c>
      <c r="S96" s="307" t="s">
        <v>5</v>
      </c>
      <c r="T96" s="306"/>
      <c r="U96" s="305" t="s">
        <v>1336</v>
      </c>
      <c r="V96" s="324" t="s">
        <v>1524</v>
      </c>
      <c r="W96" s="305"/>
      <c r="X96" s="290"/>
      <c r="Y96" s="290"/>
      <c r="Z96" s="290"/>
      <c r="AA96" s="290"/>
      <c r="AB96" s="290"/>
      <c r="AC96" s="290"/>
      <c r="AD96" s="290"/>
      <c r="AE96" s="290"/>
      <c r="AF96" s="289"/>
      <c r="AG96" s="289"/>
      <c r="AH96" s="289"/>
      <c r="AI96" s="289"/>
      <c r="AJ96" s="289"/>
      <c r="AK96" s="289"/>
      <c r="AL96" s="289"/>
      <c r="AM96" s="289"/>
      <c r="AN96" s="289"/>
      <c r="AO96" s="289"/>
      <c r="AP96" s="289"/>
      <c r="AQ96" s="289"/>
      <c r="AR96" s="289"/>
      <c r="AS96" s="289"/>
      <c r="AT96" s="289"/>
      <c r="AU96" s="289"/>
      <c r="AV96" s="289"/>
      <c r="AW96" s="289"/>
      <c r="AX96" s="289"/>
      <c r="AY96" s="289"/>
      <c r="AZ96" s="289"/>
      <c r="BA96" s="289"/>
      <c r="BB96" s="289"/>
      <c r="BC96" s="289"/>
      <c r="BD96" s="289"/>
      <c r="BE96" s="289"/>
      <c r="BF96" s="289"/>
      <c r="BG96" s="289"/>
      <c r="BH96" s="289"/>
      <c r="BI96" s="289"/>
      <c r="BJ96" s="289"/>
      <c r="BK96" s="289"/>
      <c r="BL96" s="289"/>
      <c r="BM96" s="289"/>
      <c r="BN96" s="289"/>
    </row>
    <row r="97" spans="1:66" s="288" customFormat="1" ht="63.75" x14ac:dyDescent="0.2">
      <c r="A97" s="310"/>
      <c r="B97" s="310"/>
      <c r="C97" s="307"/>
      <c r="D97" s="305" t="s">
        <v>1335</v>
      </c>
      <c r="E97" s="307" t="s">
        <v>1334</v>
      </c>
      <c r="F97" s="305"/>
      <c r="G97" s="309"/>
      <c r="H97" s="309"/>
      <c r="I97" s="309"/>
      <c r="J97" s="309"/>
      <c r="K97" s="309"/>
      <c r="L97" s="309"/>
      <c r="M97" s="309"/>
      <c r="N97" s="309">
        <v>1</v>
      </c>
      <c r="O97" s="309"/>
      <c r="P97" s="309"/>
      <c r="Q97" s="309"/>
      <c r="R97" s="308">
        <f t="shared" si="4"/>
        <v>1</v>
      </c>
      <c r="S97" s="307" t="s">
        <v>5</v>
      </c>
      <c r="T97" s="306"/>
      <c r="U97" s="305" t="s">
        <v>1333</v>
      </c>
      <c r="V97" s="324" t="s">
        <v>1524</v>
      </c>
      <c r="W97" s="305" t="s">
        <v>1153</v>
      </c>
      <c r="X97" s="290"/>
      <c r="Y97" s="290"/>
      <c r="Z97" s="290"/>
      <c r="AA97" s="290"/>
      <c r="AB97" s="290"/>
      <c r="AC97" s="290"/>
      <c r="AD97" s="290"/>
      <c r="AE97" s="290"/>
      <c r="AF97" s="289"/>
      <c r="AG97" s="289"/>
      <c r="AH97" s="289"/>
      <c r="AI97" s="289"/>
      <c r="AJ97" s="289"/>
      <c r="AK97" s="289"/>
      <c r="AL97" s="289"/>
      <c r="AM97" s="289"/>
      <c r="AN97" s="289"/>
      <c r="AO97" s="289"/>
      <c r="AP97" s="289"/>
      <c r="AQ97" s="289"/>
      <c r="AR97" s="289"/>
      <c r="AS97" s="289"/>
      <c r="AT97" s="289"/>
      <c r="AU97" s="289"/>
      <c r="AV97" s="289"/>
      <c r="AW97" s="289"/>
      <c r="AX97" s="289"/>
      <c r="AY97" s="289"/>
      <c r="AZ97" s="289"/>
      <c r="BA97" s="289"/>
      <c r="BB97" s="289"/>
      <c r="BC97" s="289"/>
      <c r="BD97" s="289"/>
      <c r="BE97" s="289"/>
      <c r="BF97" s="289"/>
      <c r="BG97" s="289"/>
      <c r="BH97" s="289"/>
      <c r="BI97" s="289"/>
      <c r="BJ97" s="289"/>
      <c r="BK97" s="289"/>
      <c r="BL97" s="289"/>
      <c r="BM97" s="289"/>
      <c r="BN97" s="289"/>
    </row>
    <row r="98" spans="1:66" s="288" customFormat="1" ht="127.5" x14ac:dyDescent="0.2">
      <c r="A98" s="310"/>
      <c r="B98" s="310"/>
      <c r="C98" s="307" t="s">
        <v>1332</v>
      </c>
      <c r="D98" s="305" t="s">
        <v>1331</v>
      </c>
      <c r="E98" s="307" t="s">
        <v>1330</v>
      </c>
      <c r="F98" s="305"/>
      <c r="G98" s="309"/>
      <c r="H98" s="309">
        <v>1</v>
      </c>
      <c r="I98" s="309"/>
      <c r="J98" s="309"/>
      <c r="K98" s="309">
        <v>1</v>
      </c>
      <c r="L98" s="309"/>
      <c r="M98" s="309"/>
      <c r="N98" s="309">
        <v>1</v>
      </c>
      <c r="O98" s="309"/>
      <c r="P98" s="309"/>
      <c r="Q98" s="309">
        <v>1</v>
      </c>
      <c r="R98" s="308">
        <f t="shared" si="4"/>
        <v>4</v>
      </c>
      <c r="S98" s="307" t="s">
        <v>5</v>
      </c>
      <c r="T98" s="306"/>
      <c r="U98" s="305" t="s">
        <v>1329</v>
      </c>
      <c r="V98" s="324" t="s">
        <v>1524</v>
      </c>
      <c r="W98" s="305" t="s">
        <v>1328</v>
      </c>
      <c r="X98" s="290"/>
      <c r="Y98" s="290"/>
      <c r="Z98" s="290"/>
      <c r="AA98" s="290"/>
      <c r="AB98" s="290"/>
      <c r="AC98" s="290"/>
      <c r="AD98" s="290"/>
      <c r="AE98" s="290"/>
      <c r="AF98" s="289"/>
      <c r="AG98" s="289"/>
      <c r="AH98" s="289"/>
      <c r="AI98" s="289"/>
      <c r="AJ98" s="289"/>
      <c r="AK98" s="289"/>
      <c r="AL98" s="289"/>
      <c r="AM98" s="289"/>
      <c r="AN98" s="289"/>
      <c r="AO98" s="289"/>
      <c r="AP98" s="289"/>
      <c r="AQ98" s="289"/>
      <c r="AR98" s="289"/>
      <c r="AS98" s="289"/>
      <c r="AT98" s="289"/>
      <c r="AU98" s="289"/>
      <c r="AV98" s="289"/>
      <c r="AW98" s="289"/>
      <c r="AX98" s="289"/>
      <c r="AY98" s="289"/>
      <c r="AZ98" s="289"/>
      <c r="BA98" s="289"/>
      <c r="BB98" s="289"/>
      <c r="BC98" s="289"/>
      <c r="BD98" s="289"/>
      <c r="BE98" s="289"/>
      <c r="BF98" s="289"/>
      <c r="BG98" s="289"/>
      <c r="BH98" s="289"/>
      <c r="BI98" s="289"/>
      <c r="BJ98" s="289"/>
      <c r="BK98" s="289"/>
      <c r="BL98" s="289"/>
      <c r="BM98" s="289"/>
      <c r="BN98" s="289"/>
    </row>
    <row r="99" spans="1:66" s="288" customFormat="1" ht="38.25" x14ac:dyDescent="0.2">
      <c r="A99" s="310"/>
      <c r="B99" s="310"/>
      <c r="C99" s="307"/>
      <c r="D99" s="305" t="s">
        <v>1327</v>
      </c>
      <c r="E99" s="307" t="s">
        <v>1131</v>
      </c>
      <c r="F99" s="305"/>
      <c r="G99" s="309"/>
      <c r="H99" s="309">
        <v>1</v>
      </c>
      <c r="I99" s="309"/>
      <c r="J99" s="309"/>
      <c r="K99" s="309">
        <v>1</v>
      </c>
      <c r="L99" s="309"/>
      <c r="M99" s="309"/>
      <c r="N99" s="309">
        <v>1</v>
      </c>
      <c r="O99" s="309"/>
      <c r="P99" s="309"/>
      <c r="Q99" s="309">
        <v>1</v>
      </c>
      <c r="R99" s="308">
        <f t="shared" si="4"/>
        <v>4</v>
      </c>
      <c r="S99" s="307" t="s">
        <v>1058</v>
      </c>
      <c r="T99" s="306"/>
      <c r="U99" s="305"/>
      <c r="V99" s="324" t="s">
        <v>1524</v>
      </c>
      <c r="W99" s="305" t="s">
        <v>1326</v>
      </c>
      <c r="X99" s="290"/>
      <c r="Y99" s="290"/>
      <c r="Z99" s="290"/>
      <c r="AA99" s="290"/>
      <c r="AB99" s="290"/>
      <c r="AC99" s="290"/>
      <c r="AD99" s="290"/>
      <c r="AE99" s="290"/>
      <c r="AF99" s="289"/>
      <c r="AG99" s="289"/>
      <c r="AH99" s="289"/>
      <c r="AI99" s="289"/>
      <c r="AJ99" s="289"/>
      <c r="AK99" s="289"/>
      <c r="AL99" s="289"/>
      <c r="AM99" s="289"/>
      <c r="AN99" s="289"/>
      <c r="AO99" s="289"/>
      <c r="AP99" s="289"/>
      <c r="AQ99" s="289"/>
      <c r="AR99" s="289"/>
      <c r="AS99" s="289"/>
      <c r="AT99" s="289"/>
      <c r="AU99" s="289"/>
      <c r="AV99" s="289"/>
      <c r="AW99" s="289"/>
      <c r="AX99" s="289"/>
      <c r="AY99" s="289"/>
      <c r="AZ99" s="289"/>
      <c r="BA99" s="289"/>
      <c r="BB99" s="289"/>
      <c r="BC99" s="289"/>
      <c r="BD99" s="289"/>
      <c r="BE99" s="289"/>
      <c r="BF99" s="289"/>
      <c r="BG99" s="289"/>
      <c r="BH99" s="289"/>
      <c r="BI99" s="289"/>
      <c r="BJ99" s="289"/>
      <c r="BK99" s="289"/>
      <c r="BL99" s="289"/>
      <c r="BM99" s="289"/>
      <c r="BN99" s="289"/>
    </row>
    <row r="100" spans="1:66" s="288" customFormat="1" ht="51" x14ac:dyDescent="0.2">
      <c r="A100" s="310"/>
      <c r="B100" s="310"/>
      <c r="C100" s="307"/>
      <c r="D100" s="305" t="s">
        <v>1325</v>
      </c>
      <c r="E100" s="307" t="s">
        <v>1154</v>
      </c>
      <c r="F100" s="305"/>
      <c r="G100" s="309"/>
      <c r="H100" s="309">
        <v>1</v>
      </c>
      <c r="I100" s="309"/>
      <c r="J100" s="309"/>
      <c r="K100" s="309">
        <v>1</v>
      </c>
      <c r="L100" s="309"/>
      <c r="M100" s="309"/>
      <c r="N100" s="309">
        <v>1</v>
      </c>
      <c r="O100" s="309"/>
      <c r="P100" s="309"/>
      <c r="Q100" s="309">
        <v>1</v>
      </c>
      <c r="R100" s="308">
        <f t="shared" si="4"/>
        <v>4</v>
      </c>
      <c r="S100" s="307" t="s">
        <v>5</v>
      </c>
      <c r="T100" s="306"/>
      <c r="U100" s="305" t="s">
        <v>1321</v>
      </c>
      <c r="V100" s="324" t="s">
        <v>1524</v>
      </c>
      <c r="W100" s="305" t="s">
        <v>1324</v>
      </c>
      <c r="X100" s="290"/>
      <c r="Y100" s="290"/>
      <c r="Z100" s="290"/>
      <c r="AA100" s="290"/>
      <c r="AB100" s="290"/>
      <c r="AC100" s="290"/>
      <c r="AD100" s="290"/>
      <c r="AE100" s="290"/>
      <c r="AF100" s="289"/>
      <c r="AG100" s="289"/>
      <c r="AH100" s="289"/>
      <c r="AI100" s="289"/>
      <c r="AJ100" s="289"/>
      <c r="AK100" s="289"/>
      <c r="AL100" s="289"/>
      <c r="AM100" s="289"/>
      <c r="AN100" s="289"/>
      <c r="AO100" s="289"/>
      <c r="AP100" s="289"/>
      <c r="AQ100" s="289"/>
      <c r="AR100" s="289"/>
      <c r="AS100" s="289"/>
      <c r="AT100" s="289"/>
      <c r="AU100" s="289"/>
      <c r="AV100" s="289"/>
      <c r="AW100" s="289"/>
      <c r="AX100" s="289"/>
      <c r="AY100" s="289"/>
      <c r="AZ100" s="289"/>
      <c r="BA100" s="289"/>
      <c r="BB100" s="289"/>
      <c r="BC100" s="289"/>
      <c r="BD100" s="289"/>
      <c r="BE100" s="289"/>
      <c r="BF100" s="289"/>
      <c r="BG100" s="289"/>
      <c r="BH100" s="289"/>
      <c r="BI100" s="289"/>
      <c r="BJ100" s="289"/>
      <c r="BK100" s="289"/>
      <c r="BL100" s="289"/>
      <c r="BM100" s="289"/>
      <c r="BN100" s="289"/>
    </row>
    <row r="101" spans="1:66" s="288" customFormat="1" ht="38.25" x14ac:dyDescent="0.2">
      <c r="A101" s="310"/>
      <c r="B101" s="310"/>
      <c r="C101" s="307"/>
      <c r="D101" s="305" t="s">
        <v>1323</v>
      </c>
      <c r="E101" s="307" t="s">
        <v>1322</v>
      </c>
      <c r="F101" s="305"/>
      <c r="G101" s="309"/>
      <c r="H101" s="309">
        <v>1</v>
      </c>
      <c r="I101" s="309"/>
      <c r="J101" s="309"/>
      <c r="K101" s="309">
        <v>1</v>
      </c>
      <c r="L101" s="309"/>
      <c r="M101" s="309"/>
      <c r="N101" s="309">
        <v>1</v>
      </c>
      <c r="O101" s="309"/>
      <c r="P101" s="309"/>
      <c r="Q101" s="309">
        <v>1</v>
      </c>
      <c r="R101" s="308">
        <f t="shared" si="4"/>
        <v>4</v>
      </c>
      <c r="S101" s="307" t="s">
        <v>1058</v>
      </c>
      <c r="T101" s="306" t="s">
        <v>5</v>
      </c>
      <c r="U101" s="305" t="s">
        <v>1321</v>
      </c>
      <c r="V101" s="324" t="s">
        <v>1524</v>
      </c>
      <c r="W101" s="305" t="s">
        <v>1317</v>
      </c>
      <c r="X101" s="290"/>
      <c r="Y101" s="290"/>
      <c r="Z101" s="290"/>
      <c r="AA101" s="290"/>
      <c r="AB101" s="290"/>
      <c r="AC101" s="290"/>
      <c r="AD101" s="290"/>
      <c r="AE101" s="290"/>
      <c r="AF101" s="289"/>
      <c r="AG101" s="289"/>
      <c r="AH101" s="289"/>
      <c r="AI101" s="289"/>
      <c r="AJ101" s="289"/>
      <c r="AK101" s="289"/>
      <c r="AL101" s="289"/>
      <c r="AM101" s="289"/>
      <c r="AN101" s="289"/>
      <c r="AO101" s="289"/>
      <c r="AP101" s="289"/>
      <c r="AQ101" s="289"/>
      <c r="AR101" s="289"/>
      <c r="AS101" s="289"/>
      <c r="AT101" s="289"/>
      <c r="AU101" s="289"/>
      <c r="AV101" s="289"/>
      <c r="AW101" s="289"/>
      <c r="AX101" s="289"/>
      <c r="AY101" s="289"/>
      <c r="AZ101" s="289"/>
      <c r="BA101" s="289"/>
      <c r="BB101" s="289"/>
      <c r="BC101" s="289"/>
      <c r="BD101" s="289"/>
      <c r="BE101" s="289"/>
      <c r="BF101" s="289"/>
      <c r="BG101" s="289"/>
      <c r="BH101" s="289"/>
      <c r="BI101" s="289"/>
      <c r="BJ101" s="289"/>
      <c r="BK101" s="289"/>
      <c r="BL101" s="289"/>
      <c r="BM101" s="289"/>
      <c r="BN101" s="289"/>
    </row>
    <row r="102" spans="1:66" s="288" customFormat="1" ht="51" x14ac:dyDescent="0.2">
      <c r="A102" s="310"/>
      <c r="B102" s="310"/>
      <c r="C102" s="307"/>
      <c r="D102" s="305" t="s">
        <v>1320</v>
      </c>
      <c r="E102" s="307" t="s">
        <v>1319</v>
      </c>
      <c r="F102" s="305"/>
      <c r="G102" s="309"/>
      <c r="H102" s="309">
        <v>1</v>
      </c>
      <c r="I102" s="309"/>
      <c r="J102" s="309"/>
      <c r="K102" s="309">
        <v>1</v>
      </c>
      <c r="L102" s="309"/>
      <c r="M102" s="309"/>
      <c r="N102" s="309">
        <v>1</v>
      </c>
      <c r="O102" s="309"/>
      <c r="P102" s="309"/>
      <c r="Q102" s="309">
        <v>1</v>
      </c>
      <c r="R102" s="308">
        <f t="shared" si="4"/>
        <v>4</v>
      </c>
      <c r="S102" s="307" t="s">
        <v>5</v>
      </c>
      <c r="T102" s="306"/>
      <c r="U102" s="305" t="s">
        <v>1318</v>
      </c>
      <c r="V102" s="324" t="s">
        <v>1524</v>
      </c>
      <c r="W102" s="305" t="s">
        <v>1317</v>
      </c>
      <c r="X102" s="290"/>
      <c r="Y102" s="290"/>
      <c r="Z102" s="290"/>
      <c r="AA102" s="290"/>
      <c r="AB102" s="290"/>
      <c r="AC102" s="290"/>
      <c r="AD102" s="290"/>
      <c r="AE102" s="290"/>
      <c r="AF102" s="289"/>
      <c r="AG102" s="289"/>
      <c r="AH102" s="289"/>
      <c r="AI102" s="289"/>
      <c r="AJ102" s="289"/>
      <c r="AK102" s="289"/>
      <c r="AL102" s="289"/>
      <c r="AM102" s="289"/>
      <c r="AN102" s="289"/>
      <c r="AO102" s="289"/>
      <c r="AP102" s="289"/>
      <c r="AQ102" s="289"/>
      <c r="AR102" s="289"/>
      <c r="AS102" s="289"/>
      <c r="AT102" s="289"/>
      <c r="AU102" s="289"/>
      <c r="AV102" s="289"/>
      <c r="AW102" s="289"/>
      <c r="AX102" s="289"/>
      <c r="AY102" s="289"/>
      <c r="AZ102" s="289"/>
      <c r="BA102" s="289"/>
      <c r="BB102" s="289"/>
      <c r="BC102" s="289"/>
      <c r="BD102" s="289"/>
      <c r="BE102" s="289"/>
      <c r="BF102" s="289"/>
      <c r="BG102" s="289"/>
      <c r="BH102" s="289"/>
      <c r="BI102" s="289"/>
      <c r="BJ102" s="289"/>
      <c r="BK102" s="289"/>
      <c r="BL102" s="289"/>
      <c r="BM102" s="289"/>
      <c r="BN102" s="289"/>
    </row>
    <row r="103" spans="1:66" s="288" customFormat="1" ht="63.75" x14ac:dyDescent="0.2">
      <c r="A103" s="310"/>
      <c r="B103" s="310"/>
      <c r="C103" s="307"/>
      <c r="D103" s="305" t="s">
        <v>1316</v>
      </c>
      <c r="E103" s="307" t="s">
        <v>1315</v>
      </c>
      <c r="F103" s="305"/>
      <c r="G103" s="309"/>
      <c r="H103" s="309"/>
      <c r="I103" s="309"/>
      <c r="J103" s="309"/>
      <c r="K103" s="309">
        <v>1</v>
      </c>
      <c r="L103" s="309"/>
      <c r="M103" s="309"/>
      <c r="N103" s="309"/>
      <c r="O103" s="309"/>
      <c r="P103" s="309"/>
      <c r="Q103" s="309">
        <v>1</v>
      </c>
      <c r="R103" s="308">
        <f t="shared" si="4"/>
        <v>2</v>
      </c>
      <c r="S103" s="307" t="s">
        <v>1049</v>
      </c>
      <c r="T103" s="306"/>
      <c r="U103" s="305"/>
      <c r="V103" s="324" t="s">
        <v>1524</v>
      </c>
      <c r="W103" s="305" t="s">
        <v>1314</v>
      </c>
      <c r="X103" s="290"/>
      <c r="Y103" s="290"/>
      <c r="Z103" s="290"/>
      <c r="AA103" s="290"/>
      <c r="AB103" s="290"/>
      <c r="AC103" s="290"/>
      <c r="AD103" s="290"/>
      <c r="AE103" s="290"/>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D103" s="289"/>
      <c r="BE103" s="289"/>
      <c r="BF103" s="289"/>
      <c r="BG103" s="289"/>
      <c r="BH103" s="289"/>
      <c r="BI103" s="289"/>
      <c r="BJ103" s="289"/>
      <c r="BK103" s="289"/>
      <c r="BL103" s="289"/>
      <c r="BM103" s="289"/>
      <c r="BN103" s="289"/>
    </row>
    <row r="104" spans="1:66" s="288" customFormat="1" ht="127.5" x14ac:dyDescent="0.2">
      <c r="A104" s="310"/>
      <c r="B104" s="310"/>
      <c r="C104" s="307"/>
      <c r="D104" s="305" t="s">
        <v>1313</v>
      </c>
      <c r="E104" s="307" t="s">
        <v>1312</v>
      </c>
      <c r="F104" s="305"/>
      <c r="G104" s="309"/>
      <c r="H104" s="309">
        <v>1</v>
      </c>
      <c r="I104" s="309"/>
      <c r="J104" s="309"/>
      <c r="K104" s="309">
        <v>1</v>
      </c>
      <c r="L104" s="309"/>
      <c r="M104" s="309"/>
      <c r="N104" s="309">
        <v>1</v>
      </c>
      <c r="O104" s="309"/>
      <c r="P104" s="309"/>
      <c r="Q104" s="309">
        <v>1</v>
      </c>
      <c r="R104" s="308">
        <f t="shared" si="4"/>
        <v>4</v>
      </c>
      <c r="S104" s="307" t="s">
        <v>5</v>
      </c>
      <c r="T104" s="306"/>
      <c r="U104" s="305" t="s">
        <v>1311</v>
      </c>
      <c r="V104" s="324" t="s">
        <v>1524</v>
      </c>
      <c r="W104" s="305"/>
      <c r="X104" s="290"/>
      <c r="Y104" s="290"/>
      <c r="Z104" s="290"/>
      <c r="AA104" s="290"/>
      <c r="AB104" s="290"/>
      <c r="AC104" s="290"/>
      <c r="AD104" s="290"/>
      <c r="AE104" s="290"/>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9"/>
      <c r="BA104" s="289"/>
      <c r="BB104" s="289"/>
      <c r="BC104" s="289"/>
      <c r="BD104" s="289"/>
      <c r="BE104" s="289"/>
      <c r="BF104" s="289"/>
      <c r="BG104" s="289"/>
      <c r="BH104" s="289"/>
      <c r="BI104" s="289"/>
      <c r="BJ104" s="289"/>
      <c r="BK104" s="289"/>
      <c r="BL104" s="289"/>
      <c r="BM104" s="289"/>
      <c r="BN104" s="289"/>
    </row>
    <row r="105" spans="1:66" s="288" customFormat="1" ht="38.25" x14ac:dyDescent="0.2">
      <c r="A105" s="310"/>
      <c r="B105" s="310"/>
      <c r="C105" s="307" t="s">
        <v>1310</v>
      </c>
      <c r="D105" s="305" t="s">
        <v>1309</v>
      </c>
      <c r="E105" s="310" t="s">
        <v>1308</v>
      </c>
      <c r="F105" s="314"/>
      <c r="G105" s="314"/>
      <c r="H105" s="314">
        <v>1</v>
      </c>
      <c r="I105" s="314"/>
      <c r="J105" s="314"/>
      <c r="K105" s="314"/>
      <c r="L105" s="314"/>
      <c r="M105" s="314"/>
      <c r="N105" s="314"/>
      <c r="O105" s="314"/>
      <c r="P105" s="314"/>
      <c r="Q105" s="314"/>
      <c r="R105" s="308">
        <f t="shared" si="4"/>
        <v>1</v>
      </c>
      <c r="S105" s="307" t="s">
        <v>1049</v>
      </c>
      <c r="T105" s="306"/>
      <c r="U105" s="305" t="s">
        <v>1307</v>
      </c>
      <c r="V105" s="324" t="s">
        <v>1519</v>
      </c>
      <c r="W105" s="305"/>
      <c r="X105" s="290"/>
      <c r="Y105" s="290"/>
      <c r="Z105" s="290"/>
      <c r="AA105" s="290"/>
      <c r="AB105" s="290"/>
      <c r="AC105" s="290"/>
      <c r="AD105" s="290"/>
      <c r="AE105" s="290"/>
      <c r="AF105" s="289"/>
      <c r="AG105" s="289"/>
      <c r="AH105" s="289"/>
      <c r="AI105" s="289"/>
      <c r="AJ105" s="289"/>
      <c r="AK105" s="289"/>
      <c r="AL105" s="289"/>
      <c r="AM105" s="289"/>
      <c r="AN105" s="289"/>
      <c r="AO105" s="289"/>
      <c r="AP105" s="289"/>
      <c r="AQ105" s="289"/>
      <c r="AR105" s="289"/>
      <c r="AS105" s="289"/>
      <c r="AT105" s="289"/>
      <c r="AU105" s="289"/>
      <c r="AV105" s="289"/>
      <c r="AW105" s="289"/>
      <c r="AX105" s="289"/>
      <c r="AY105" s="289"/>
      <c r="AZ105" s="289"/>
      <c r="BA105" s="289"/>
      <c r="BB105" s="289"/>
      <c r="BC105" s="289"/>
      <c r="BD105" s="289"/>
      <c r="BE105" s="289"/>
      <c r="BF105" s="289"/>
      <c r="BG105" s="289"/>
      <c r="BH105" s="289"/>
      <c r="BI105" s="289"/>
      <c r="BJ105" s="289"/>
      <c r="BK105" s="289"/>
      <c r="BL105" s="289"/>
      <c r="BM105" s="289"/>
      <c r="BN105" s="289"/>
    </row>
    <row r="106" spans="1:66" s="288" customFormat="1" ht="51" x14ac:dyDescent="0.2">
      <c r="A106" s="310"/>
      <c r="B106" s="310"/>
      <c r="C106" s="307"/>
      <c r="D106" s="305" t="s">
        <v>1306</v>
      </c>
      <c r="E106" s="307" t="s">
        <v>1305</v>
      </c>
      <c r="F106" s="305"/>
      <c r="G106" s="305"/>
      <c r="H106" s="305"/>
      <c r="I106" s="305">
        <v>1</v>
      </c>
      <c r="J106" s="305">
        <v>1</v>
      </c>
      <c r="K106" s="305"/>
      <c r="L106" s="305"/>
      <c r="M106" s="305"/>
      <c r="N106" s="305"/>
      <c r="O106" s="305"/>
      <c r="Q106" s="305"/>
      <c r="R106" s="308">
        <f t="shared" si="4"/>
        <v>2</v>
      </c>
      <c r="S106" s="307" t="s">
        <v>1053</v>
      </c>
      <c r="T106" s="306"/>
      <c r="U106" s="313"/>
      <c r="V106" s="324" t="s">
        <v>1519</v>
      </c>
      <c r="W106" s="313"/>
      <c r="X106" s="290"/>
      <c r="Y106" s="290"/>
      <c r="Z106" s="290"/>
      <c r="AA106" s="290"/>
      <c r="AB106" s="290"/>
      <c r="AC106" s="290"/>
      <c r="AD106" s="290"/>
      <c r="AE106" s="290"/>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9"/>
      <c r="BA106" s="289"/>
      <c r="BB106" s="289"/>
      <c r="BC106" s="289"/>
      <c r="BD106" s="289"/>
      <c r="BE106" s="289"/>
      <c r="BF106" s="289"/>
      <c r="BG106" s="289"/>
      <c r="BH106" s="289"/>
      <c r="BI106" s="289"/>
      <c r="BJ106" s="289"/>
      <c r="BK106" s="289"/>
      <c r="BL106" s="289"/>
      <c r="BM106" s="289"/>
      <c r="BN106" s="289"/>
    </row>
    <row r="107" spans="1:66" s="288" customFormat="1" ht="42.75" customHeight="1" x14ac:dyDescent="0.2">
      <c r="A107" s="310"/>
      <c r="B107" s="310"/>
      <c r="C107" s="307"/>
      <c r="D107" s="305" t="s">
        <v>1304</v>
      </c>
      <c r="E107" s="310" t="s">
        <v>1532</v>
      </c>
      <c r="F107" s="314"/>
      <c r="G107" s="314"/>
      <c r="H107" s="314"/>
      <c r="I107" s="314"/>
      <c r="J107" s="314"/>
      <c r="K107" s="314">
        <v>1</v>
      </c>
      <c r="L107" s="314"/>
      <c r="M107" s="314"/>
      <c r="N107" s="314">
        <v>1</v>
      </c>
      <c r="O107" s="314"/>
      <c r="P107" s="305"/>
      <c r="Q107" s="314">
        <v>1</v>
      </c>
      <c r="R107" s="308">
        <f t="shared" si="4"/>
        <v>3</v>
      </c>
      <c r="S107" s="307" t="s">
        <v>1533</v>
      </c>
      <c r="T107" s="306"/>
      <c r="U107" s="313"/>
      <c r="V107" s="324" t="s">
        <v>1519</v>
      </c>
      <c r="W107" s="313"/>
      <c r="X107" s="290"/>
      <c r="Y107" s="290"/>
      <c r="Z107" s="290"/>
      <c r="AA107" s="290"/>
      <c r="AB107" s="290"/>
      <c r="AC107" s="290"/>
      <c r="AD107" s="290"/>
      <c r="AE107" s="290"/>
      <c r="AF107" s="289"/>
      <c r="AG107" s="289"/>
      <c r="AH107" s="289"/>
      <c r="AI107" s="289"/>
      <c r="AJ107" s="289"/>
      <c r="AK107" s="289"/>
      <c r="AL107" s="289"/>
      <c r="AM107" s="289"/>
      <c r="AN107" s="289"/>
      <c r="AO107" s="289"/>
      <c r="AP107" s="289"/>
      <c r="AQ107" s="289"/>
      <c r="AR107" s="289"/>
      <c r="AS107" s="289"/>
      <c r="AT107" s="289"/>
      <c r="AU107" s="289"/>
      <c r="AV107" s="289"/>
      <c r="AW107" s="289"/>
      <c r="AX107" s="289"/>
      <c r="AY107" s="289"/>
      <c r="AZ107" s="289"/>
      <c r="BA107" s="289"/>
      <c r="BB107" s="289"/>
      <c r="BC107" s="289"/>
      <c r="BD107" s="289"/>
      <c r="BE107" s="289"/>
      <c r="BF107" s="289"/>
      <c r="BG107" s="289"/>
      <c r="BH107" s="289"/>
      <c r="BI107" s="289"/>
      <c r="BJ107" s="289"/>
      <c r="BK107" s="289"/>
      <c r="BL107" s="289"/>
      <c r="BM107" s="289"/>
      <c r="BN107" s="289"/>
    </row>
    <row r="108" spans="1:66" s="288" customFormat="1" ht="114.75" x14ac:dyDescent="0.2">
      <c r="A108" s="310"/>
      <c r="B108" s="310" t="s">
        <v>1152</v>
      </c>
      <c r="C108" s="307" t="s">
        <v>1300</v>
      </c>
      <c r="D108" s="305" t="s">
        <v>1103</v>
      </c>
      <c r="E108" s="307" t="s">
        <v>1303</v>
      </c>
      <c r="F108" s="305"/>
      <c r="G108" s="305"/>
      <c r="H108" s="305"/>
      <c r="I108" s="305"/>
      <c r="J108" s="305"/>
      <c r="K108" s="305">
        <v>1</v>
      </c>
      <c r="L108" s="305"/>
      <c r="M108" s="305"/>
      <c r="N108" s="309">
        <v>1</v>
      </c>
      <c r="O108" s="309"/>
      <c r="P108" s="309"/>
      <c r="Q108" s="309"/>
      <c r="R108" s="308">
        <f t="shared" si="4"/>
        <v>2</v>
      </c>
      <c r="S108" s="307" t="s">
        <v>1049</v>
      </c>
      <c r="T108" s="306"/>
      <c r="U108" s="305"/>
      <c r="V108" s="324" t="s">
        <v>1525</v>
      </c>
      <c r="W108" s="305"/>
      <c r="X108" s="290"/>
      <c r="Y108" s="290"/>
      <c r="Z108" s="290"/>
      <c r="AA108" s="290"/>
      <c r="AB108" s="290"/>
      <c r="AC108" s="290"/>
      <c r="AD108" s="290"/>
      <c r="AE108" s="290"/>
      <c r="AF108" s="289"/>
      <c r="AG108" s="289"/>
      <c r="AH108" s="289"/>
      <c r="AI108" s="289"/>
      <c r="AJ108" s="289"/>
      <c r="AK108" s="289"/>
      <c r="AL108" s="289"/>
      <c r="AM108" s="289"/>
      <c r="AN108" s="289"/>
      <c r="AO108" s="289"/>
      <c r="AP108" s="289"/>
      <c r="AQ108" s="289"/>
      <c r="AR108" s="289"/>
      <c r="AS108" s="289"/>
      <c r="AT108" s="289"/>
      <c r="AU108" s="289"/>
      <c r="AV108" s="289"/>
      <c r="AW108" s="289"/>
      <c r="AX108" s="289"/>
      <c r="AY108" s="289"/>
      <c r="AZ108" s="289"/>
      <c r="BA108" s="289"/>
      <c r="BB108" s="289"/>
      <c r="BC108" s="289"/>
      <c r="BD108" s="289"/>
      <c r="BE108" s="289"/>
      <c r="BF108" s="289"/>
      <c r="BG108" s="289"/>
      <c r="BH108" s="289"/>
      <c r="BI108" s="289"/>
      <c r="BJ108" s="289"/>
      <c r="BK108" s="289"/>
      <c r="BL108" s="289"/>
      <c r="BM108" s="289"/>
      <c r="BN108" s="289"/>
    </row>
    <row r="109" spans="1:66" s="288" customFormat="1" ht="63.75" x14ac:dyDescent="0.2">
      <c r="A109" s="310"/>
      <c r="B109" s="310"/>
      <c r="C109" s="307" t="s">
        <v>1300</v>
      </c>
      <c r="D109" s="305" t="s">
        <v>1104</v>
      </c>
      <c r="E109" s="307" t="s">
        <v>1302</v>
      </c>
      <c r="F109" s="312"/>
      <c r="G109" s="312"/>
      <c r="H109" s="312"/>
      <c r="I109" s="312"/>
      <c r="J109" s="312"/>
      <c r="K109" s="312">
        <v>1</v>
      </c>
      <c r="L109" s="312"/>
      <c r="M109" s="312"/>
      <c r="N109" s="311"/>
      <c r="O109" s="311"/>
      <c r="P109" s="311"/>
      <c r="Q109" s="311">
        <v>1</v>
      </c>
      <c r="R109" s="308">
        <f t="shared" si="4"/>
        <v>2</v>
      </c>
      <c r="S109" s="307" t="s">
        <v>5</v>
      </c>
      <c r="T109" s="306"/>
      <c r="U109" s="305" t="s">
        <v>1301</v>
      </c>
      <c r="V109" s="324" t="s">
        <v>1526</v>
      </c>
      <c r="W109" s="305"/>
      <c r="X109" s="290"/>
      <c r="Y109" s="290"/>
      <c r="Z109" s="290"/>
      <c r="AA109" s="290"/>
      <c r="AB109" s="290"/>
      <c r="AC109" s="290"/>
      <c r="AD109" s="290"/>
      <c r="AE109" s="290"/>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c r="AZ109" s="289"/>
      <c r="BA109" s="289"/>
      <c r="BB109" s="289"/>
      <c r="BC109" s="289"/>
      <c r="BD109" s="289"/>
      <c r="BE109" s="289"/>
      <c r="BF109" s="289"/>
      <c r="BG109" s="289"/>
      <c r="BH109" s="289"/>
      <c r="BI109" s="289"/>
      <c r="BJ109" s="289"/>
      <c r="BK109" s="289"/>
      <c r="BL109" s="289"/>
      <c r="BM109" s="289"/>
      <c r="BN109" s="289"/>
    </row>
    <row r="110" spans="1:66" s="288" customFormat="1" ht="63.75" x14ac:dyDescent="0.2">
      <c r="A110" s="310"/>
      <c r="B110" s="310"/>
      <c r="C110" s="307" t="s">
        <v>1300</v>
      </c>
      <c r="D110" s="305" t="s">
        <v>1105</v>
      </c>
      <c r="E110" s="307" t="s">
        <v>1299</v>
      </c>
      <c r="F110" s="312"/>
      <c r="G110" s="312"/>
      <c r="H110" s="312">
        <v>1</v>
      </c>
      <c r="I110" s="312"/>
      <c r="J110" s="312"/>
      <c r="K110" s="312">
        <v>1</v>
      </c>
      <c r="L110" s="312"/>
      <c r="M110" s="312"/>
      <c r="N110" s="311">
        <v>1</v>
      </c>
      <c r="O110" s="311"/>
      <c r="P110" s="311"/>
      <c r="Q110" s="311">
        <v>1</v>
      </c>
      <c r="R110" s="308">
        <f t="shared" si="4"/>
        <v>4</v>
      </c>
      <c r="S110" s="307" t="s">
        <v>1058</v>
      </c>
      <c r="T110" s="306"/>
      <c r="U110" s="305"/>
      <c r="V110" s="324" t="s">
        <v>1525</v>
      </c>
      <c r="W110" s="305"/>
      <c r="X110" s="290"/>
      <c r="Y110" s="290"/>
      <c r="Z110" s="290"/>
      <c r="AA110" s="290"/>
      <c r="AB110" s="290"/>
      <c r="AC110" s="290"/>
      <c r="AD110" s="290"/>
      <c r="AE110" s="290"/>
      <c r="AF110" s="289"/>
      <c r="AG110" s="289"/>
      <c r="AH110" s="289"/>
      <c r="AI110" s="289"/>
      <c r="AJ110" s="289"/>
      <c r="AK110" s="289"/>
      <c r="AL110" s="289"/>
      <c r="AM110" s="289"/>
      <c r="AN110" s="289"/>
      <c r="AO110" s="289"/>
      <c r="AP110" s="289"/>
      <c r="AQ110" s="289"/>
      <c r="AR110" s="289"/>
      <c r="AS110" s="289"/>
      <c r="AT110" s="289"/>
      <c r="AU110" s="289"/>
      <c r="AV110" s="289"/>
      <c r="AW110" s="289"/>
      <c r="AX110" s="289"/>
      <c r="AY110" s="289"/>
      <c r="AZ110" s="289"/>
      <c r="BA110" s="289"/>
      <c r="BB110" s="289"/>
      <c r="BC110" s="289"/>
      <c r="BD110" s="289"/>
      <c r="BE110" s="289"/>
      <c r="BF110" s="289"/>
      <c r="BG110" s="289"/>
      <c r="BH110" s="289"/>
      <c r="BI110" s="289"/>
      <c r="BJ110" s="289"/>
      <c r="BK110" s="289"/>
      <c r="BL110" s="289"/>
      <c r="BM110" s="289"/>
      <c r="BN110" s="289"/>
    </row>
    <row r="111" spans="1:66" s="288" customFormat="1" ht="51" x14ac:dyDescent="0.2">
      <c r="A111" s="310"/>
      <c r="B111" s="310"/>
      <c r="C111" s="307" t="s">
        <v>1298</v>
      </c>
      <c r="D111" s="305" t="s">
        <v>1106</v>
      </c>
      <c r="E111" s="307" t="s">
        <v>1156</v>
      </c>
      <c r="F111" s="312"/>
      <c r="G111" s="312"/>
      <c r="H111" s="312">
        <v>1</v>
      </c>
      <c r="I111" s="312"/>
      <c r="J111" s="312"/>
      <c r="K111" s="312">
        <v>1</v>
      </c>
      <c r="L111" s="312"/>
      <c r="M111" s="312"/>
      <c r="N111" s="311">
        <v>1</v>
      </c>
      <c r="O111" s="311"/>
      <c r="P111" s="311"/>
      <c r="Q111" s="311">
        <v>1</v>
      </c>
      <c r="R111" s="308">
        <f t="shared" ref="R111:R142" si="5">SUM(F111:Q111)</f>
        <v>4</v>
      </c>
      <c r="S111" s="307" t="s">
        <v>1058</v>
      </c>
      <c r="T111" s="306" t="s">
        <v>1051</v>
      </c>
      <c r="U111" s="305"/>
      <c r="V111" s="324" t="s">
        <v>1527</v>
      </c>
      <c r="W111" s="305"/>
      <c r="X111" s="290"/>
      <c r="Y111" s="290"/>
      <c r="Z111" s="290"/>
      <c r="AA111" s="290"/>
      <c r="AB111" s="290"/>
      <c r="AC111" s="290"/>
      <c r="AD111" s="290"/>
      <c r="AE111" s="290"/>
      <c r="AF111" s="289"/>
      <c r="AG111" s="289"/>
      <c r="AH111" s="289"/>
      <c r="AI111" s="289"/>
      <c r="AJ111" s="289"/>
      <c r="AK111" s="289"/>
      <c r="AL111" s="289"/>
      <c r="AM111" s="289"/>
      <c r="AN111" s="289"/>
      <c r="AO111" s="289"/>
      <c r="AP111" s="289"/>
      <c r="AQ111" s="289"/>
      <c r="AR111" s="289"/>
      <c r="AS111" s="289"/>
      <c r="AT111" s="289"/>
      <c r="AU111" s="289"/>
      <c r="AV111" s="289"/>
      <c r="AW111" s="289"/>
      <c r="AX111" s="289"/>
      <c r="AY111" s="289"/>
      <c r="AZ111" s="289"/>
      <c r="BA111" s="289"/>
      <c r="BB111" s="289"/>
      <c r="BC111" s="289"/>
      <c r="BD111" s="289"/>
      <c r="BE111" s="289"/>
      <c r="BF111" s="289"/>
      <c r="BG111" s="289"/>
      <c r="BH111" s="289"/>
      <c r="BI111" s="289"/>
      <c r="BJ111" s="289"/>
      <c r="BK111" s="289"/>
      <c r="BL111" s="289"/>
      <c r="BM111" s="289"/>
      <c r="BN111" s="289"/>
    </row>
    <row r="112" spans="1:66" s="288" customFormat="1" ht="25.5" x14ac:dyDescent="0.2">
      <c r="A112" s="310"/>
      <c r="B112" s="310"/>
      <c r="C112" s="307"/>
      <c r="D112" s="305" t="s">
        <v>1297</v>
      </c>
      <c r="E112" s="307" t="s">
        <v>1158</v>
      </c>
      <c r="F112" s="312"/>
      <c r="G112" s="312"/>
      <c r="H112" s="312">
        <v>1</v>
      </c>
      <c r="I112" s="312"/>
      <c r="J112" s="312"/>
      <c r="K112" s="312">
        <v>1</v>
      </c>
      <c r="L112" s="312"/>
      <c r="M112" s="312"/>
      <c r="N112" s="311">
        <v>1</v>
      </c>
      <c r="O112" s="311"/>
      <c r="P112" s="311"/>
      <c r="Q112" s="311">
        <v>1</v>
      </c>
      <c r="R112" s="308">
        <f t="shared" si="5"/>
        <v>4</v>
      </c>
      <c r="S112" s="307" t="s">
        <v>1058</v>
      </c>
      <c r="T112" s="306"/>
      <c r="U112" s="305"/>
      <c r="V112" s="324" t="s">
        <v>1527</v>
      </c>
      <c r="W112" s="305"/>
      <c r="X112" s="290"/>
      <c r="Y112" s="290"/>
      <c r="Z112" s="290"/>
      <c r="AA112" s="290"/>
      <c r="AB112" s="290"/>
      <c r="AC112" s="290"/>
      <c r="AD112" s="290"/>
      <c r="AE112" s="290"/>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289"/>
      <c r="BA112" s="289"/>
      <c r="BB112" s="289"/>
      <c r="BC112" s="289"/>
      <c r="BD112" s="289"/>
      <c r="BE112" s="289"/>
      <c r="BF112" s="289"/>
      <c r="BG112" s="289"/>
      <c r="BH112" s="289"/>
      <c r="BI112" s="289"/>
      <c r="BJ112" s="289"/>
      <c r="BK112" s="289"/>
      <c r="BL112" s="289"/>
      <c r="BM112" s="289"/>
      <c r="BN112" s="289"/>
    </row>
    <row r="113" spans="1:66" s="288" customFormat="1" ht="25.5" x14ac:dyDescent="0.2">
      <c r="A113" s="310"/>
      <c r="B113" s="310"/>
      <c r="C113" s="307"/>
      <c r="D113" s="305" t="s">
        <v>1296</v>
      </c>
      <c r="E113" s="307" t="s">
        <v>1160</v>
      </c>
      <c r="F113" s="312"/>
      <c r="G113" s="312"/>
      <c r="H113" s="312">
        <v>1</v>
      </c>
      <c r="I113" s="312"/>
      <c r="J113" s="312"/>
      <c r="K113" s="312">
        <v>1</v>
      </c>
      <c r="L113" s="312"/>
      <c r="M113" s="312"/>
      <c r="N113" s="311">
        <v>1</v>
      </c>
      <c r="O113" s="311"/>
      <c r="P113" s="311"/>
      <c r="Q113" s="311">
        <v>1</v>
      </c>
      <c r="R113" s="308">
        <f t="shared" si="5"/>
        <v>4</v>
      </c>
      <c r="S113" s="307" t="s">
        <v>1058</v>
      </c>
      <c r="T113" s="306"/>
      <c r="U113" s="305"/>
      <c r="V113" s="324" t="s">
        <v>1527</v>
      </c>
      <c r="W113" s="305"/>
      <c r="X113" s="290"/>
      <c r="Y113" s="290"/>
      <c r="Z113" s="290"/>
      <c r="AA113" s="290"/>
      <c r="AB113" s="290"/>
      <c r="AC113" s="290"/>
      <c r="AD113" s="290"/>
      <c r="AE113" s="290"/>
      <c r="AF113" s="289"/>
      <c r="AG113" s="289"/>
      <c r="AH113" s="289"/>
      <c r="AI113" s="289"/>
      <c r="AJ113" s="289"/>
      <c r="AK113" s="289"/>
      <c r="AL113" s="289"/>
      <c r="AM113" s="289"/>
      <c r="AN113" s="289"/>
      <c r="AO113" s="289"/>
      <c r="AP113" s="289"/>
      <c r="AQ113" s="289"/>
      <c r="AR113" s="289"/>
      <c r="AS113" s="289"/>
      <c r="AT113" s="289"/>
      <c r="AU113" s="289"/>
      <c r="AV113" s="289"/>
      <c r="AW113" s="289"/>
      <c r="AX113" s="289"/>
      <c r="AY113" s="289"/>
      <c r="AZ113" s="289"/>
      <c r="BA113" s="289"/>
      <c r="BB113" s="289"/>
      <c r="BC113" s="289"/>
      <c r="BD113" s="289"/>
      <c r="BE113" s="289"/>
      <c r="BF113" s="289"/>
      <c r="BG113" s="289"/>
      <c r="BH113" s="289"/>
      <c r="BI113" s="289"/>
      <c r="BJ113" s="289"/>
      <c r="BK113" s="289"/>
      <c r="BL113" s="289"/>
      <c r="BM113" s="289"/>
      <c r="BN113" s="289"/>
    </row>
    <row r="114" spans="1:66" s="288" customFormat="1" ht="76.5" x14ac:dyDescent="0.2">
      <c r="A114" s="310"/>
      <c r="B114" s="310"/>
      <c r="C114" s="307" t="s">
        <v>1295</v>
      </c>
      <c r="D114" s="305" t="s">
        <v>1107</v>
      </c>
      <c r="E114" s="307" t="s">
        <v>1294</v>
      </c>
      <c r="F114" s="309">
        <v>1</v>
      </c>
      <c r="G114" s="309"/>
      <c r="H114" s="309"/>
      <c r="I114" s="309"/>
      <c r="J114" s="309"/>
      <c r="K114" s="309"/>
      <c r="L114" s="309"/>
      <c r="M114" s="309"/>
      <c r="N114" s="309"/>
      <c r="O114" s="309"/>
      <c r="P114" s="309"/>
      <c r="Q114" s="309"/>
      <c r="R114" s="308">
        <f t="shared" si="5"/>
        <v>1</v>
      </c>
      <c r="S114" s="307" t="s">
        <v>1053</v>
      </c>
      <c r="T114" s="306"/>
      <c r="U114" s="305"/>
      <c r="V114" s="325" t="s">
        <v>1522</v>
      </c>
      <c r="W114" s="305"/>
      <c r="X114" s="290"/>
      <c r="Y114" s="290"/>
      <c r="Z114" s="290"/>
      <c r="AA114" s="290"/>
      <c r="AB114" s="290"/>
      <c r="AC114" s="290"/>
      <c r="AD114" s="290"/>
      <c r="AE114" s="290"/>
      <c r="AF114" s="289"/>
      <c r="AG114" s="289"/>
      <c r="AH114" s="289"/>
      <c r="AI114" s="289"/>
      <c r="AJ114" s="289"/>
      <c r="AK114" s="289"/>
      <c r="AL114" s="289"/>
      <c r="AM114" s="289"/>
      <c r="AN114" s="289"/>
      <c r="AO114" s="289"/>
      <c r="AP114" s="289"/>
      <c r="AQ114" s="289"/>
      <c r="AR114" s="289"/>
      <c r="AS114" s="289"/>
      <c r="AT114" s="289"/>
      <c r="AU114" s="289"/>
      <c r="AV114" s="289"/>
      <c r="AW114" s="289"/>
      <c r="AX114" s="289"/>
      <c r="AY114" s="289"/>
      <c r="AZ114" s="289"/>
      <c r="BA114" s="289"/>
      <c r="BB114" s="289"/>
      <c r="BC114" s="289"/>
      <c r="BD114" s="289"/>
      <c r="BE114" s="289"/>
      <c r="BF114" s="289"/>
      <c r="BG114" s="289"/>
      <c r="BH114" s="289"/>
      <c r="BI114" s="289"/>
      <c r="BJ114" s="289"/>
      <c r="BK114" s="289"/>
      <c r="BL114" s="289"/>
      <c r="BM114" s="289"/>
      <c r="BN114" s="289"/>
    </row>
    <row r="115" spans="1:66" s="288" customFormat="1" ht="38.25" x14ac:dyDescent="0.2">
      <c r="A115" s="310"/>
      <c r="B115" s="310"/>
      <c r="C115" s="307"/>
      <c r="D115" s="305" t="s">
        <v>1108</v>
      </c>
      <c r="E115" s="307" t="s">
        <v>1293</v>
      </c>
      <c r="F115" s="309"/>
      <c r="G115" s="309"/>
      <c r="H115" s="309"/>
      <c r="I115" s="309"/>
      <c r="J115" s="309"/>
      <c r="K115" s="309"/>
      <c r="L115" s="309">
        <v>1</v>
      </c>
      <c r="M115" s="309"/>
      <c r="N115" s="309"/>
      <c r="O115" s="309"/>
      <c r="P115" s="309"/>
      <c r="Q115" s="309">
        <v>1</v>
      </c>
      <c r="R115" s="308">
        <f t="shared" si="5"/>
        <v>2</v>
      </c>
      <c r="S115" s="307" t="s">
        <v>1049</v>
      </c>
      <c r="T115" s="306"/>
      <c r="U115" s="305"/>
      <c r="V115" s="325" t="s">
        <v>1522</v>
      </c>
      <c r="W115" s="305"/>
      <c r="X115" s="290"/>
      <c r="Y115" s="290"/>
      <c r="Z115" s="290"/>
      <c r="AA115" s="290"/>
      <c r="AB115" s="290"/>
      <c r="AC115" s="290"/>
      <c r="AD115" s="290"/>
      <c r="AE115" s="290"/>
      <c r="AF115" s="289"/>
      <c r="AG115" s="289"/>
      <c r="AH115" s="289"/>
      <c r="AI115" s="289"/>
      <c r="AJ115" s="289"/>
      <c r="AK115" s="289"/>
      <c r="AL115" s="289"/>
      <c r="AM115" s="289"/>
      <c r="AN115" s="289"/>
      <c r="AO115" s="289"/>
      <c r="AP115" s="289"/>
      <c r="AQ115" s="289"/>
      <c r="AR115" s="289"/>
      <c r="AS115" s="289"/>
      <c r="AT115" s="289"/>
      <c r="AU115" s="289"/>
      <c r="AV115" s="289"/>
      <c r="AW115" s="289"/>
      <c r="AX115" s="289"/>
      <c r="AY115" s="289"/>
      <c r="AZ115" s="289"/>
      <c r="BA115" s="289"/>
      <c r="BB115" s="289"/>
      <c r="BC115" s="289"/>
      <c r="BD115" s="289"/>
      <c r="BE115" s="289"/>
      <c r="BF115" s="289"/>
      <c r="BG115" s="289"/>
      <c r="BH115" s="289"/>
      <c r="BI115" s="289"/>
      <c r="BJ115" s="289"/>
      <c r="BK115" s="289"/>
      <c r="BL115" s="289"/>
      <c r="BM115" s="289"/>
      <c r="BN115" s="289"/>
    </row>
    <row r="116" spans="1:66" s="288" customFormat="1" ht="89.25" x14ac:dyDescent="0.2">
      <c r="A116" s="310"/>
      <c r="B116" s="310"/>
      <c r="C116" s="307" t="s">
        <v>1292</v>
      </c>
      <c r="D116" s="305" t="s">
        <v>1109</v>
      </c>
      <c r="E116" s="307" t="s">
        <v>1291</v>
      </c>
      <c r="F116" s="309"/>
      <c r="G116" s="309"/>
      <c r="H116" s="309"/>
      <c r="I116" s="309"/>
      <c r="J116" s="309"/>
      <c r="K116" s="309"/>
      <c r="L116" s="309">
        <v>1</v>
      </c>
      <c r="M116" s="309"/>
      <c r="N116" s="309"/>
      <c r="O116" s="309"/>
      <c r="P116" s="309"/>
      <c r="Q116" s="309">
        <v>1</v>
      </c>
      <c r="R116" s="308">
        <f t="shared" si="5"/>
        <v>2</v>
      </c>
      <c r="S116" s="307" t="s">
        <v>5</v>
      </c>
      <c r="T116" s="306"/>
      <c r="U116" s="305" t="s">
        <v>1290</v>
      </c>
      <c r="V116" s="325" t="s">
        <v>1522</v>
      </c>
      <c r="W116" s="305"/>
      <c r="X116" s="290"/>
      <c r="Y116" s="290"/>
      <c r="Z116" s="290"/>
      <c r="AA116" s="290"/>
      <c r="AB116" s="290"/>
      <c r="AC116" s="290"/>
      <c r="AD116" s="290"/>
      <c r="AE116" s="290"/>
      <c r="AF116" s="289"/>
      <c r="AG116" s="289"/>
      <c r="AH116" s="289"/>
      <c r="AI116" s="289"/>
      <c r="AJ116" s="289"/>
      <c r="AK116" s="289"/>
      <c r="AL116" s="289"/>
      <c r="AM116" s="289"/>
      <c r="AN116" s="289"/>
      <c r="AO116" s="289"/>
      <c r="AP116" s="289"/>
      <c r="AQ116" s="289"/>
      <c r="AR116" s="289"/>
      <c r="AS116" s="289"/>
      <c r="AT116" s="289"/>
      <c r="AU116" s="289"/>
      <c r="AV116" s="289"/>
      <c r="AW116" s="289"/>
      <c r="AX116" s="289"/>
      <c r="AY116" s="289"/>
      <c r="AZ116" s="289"/>
      <c r="BA116" s="289"/>
      <c r="BB116" s="289"/>
      <c r="BC116" s="289"/>
      <c r="BD116" s="289"/>
      <c r="BE116" s="289"/>
      <c r="BF116" s="289"/>
      <c r="BG116" s="289"/>
      <c r="BH116" s="289"/>
      <c r="BI116" s="289"/>
      <c r="BJ116" s="289"/>
      <c r="BK116" s="289"/>
      <c r="BL116" s="289"/>
      <c r="BM116" s="289"/>
      <c r="BN116" s="289"/>
    </row>
    <row r="117" spans="1:66" s="288" customFormat="1" ht="76.5" x14ac:dyDescent="0.2">
      <c r="A117" s="310"/>
      <c r="B117" s="310"/>
      <c r="C117" s="306" t="s">
        <v>1289</v>
      </c>
      <c r="D117" s="305" t="s">
        <v>1110</v>
      </c>
      <c r="E117" s="307" t="s">
        <v>1288</v>
      </c>
      <c r="F117" s="309"/>
      <c r="G117" s="309"/>
      <c r="H117" s="309"/>
      <c r="I117" s="309"/>
      <c r="J117" s="309"/>
      <c r="K117" s="309"/>
      <c r="L117" s="309"/>
      <c r="M117" s="309"/>
      <c r="N117" s="309"/>
      <c r="O117" s="309"/>
      <c r="P117" s="309">
        <v>1</v>
      </c>
      <c r="Q117" s="309"/>
      <c r="R117" s="308">
        <f t="shared" si="5"/>
        <v>1</v>
      </c>
      <c r="S117" s="307" t="s">
        <v>5</v>
      </c>
      <c r="T117" s="306"/>
      <c r="U117" s="305" t="s">
        <v>1287</v>
      </c>
      <c r="V117" s="324" t="s">
        <v>1528</v>
      </c>
      <c r="W117" s="305"/>
      <c r="X117" s="290"/>
      <c r="Y117" s="290"/>
      <c r="Z117" s="290"/>
      <c r="AA117" s="290"/>
      <c r="AB117" s="290"/>
      <c r="AC117" s="290"/>
      <c r="AD117" s="290"/>
      <c r="AE117" s="290"/>
      <c r="AF117" s="289"/>
      <c r="AG117" s="289"/>
      <c r="AH117" s="289"/>
      <c r="AI117" s="289"/>
      <c r="AJ117" s="289"/>
      <c r="AK117" s="289"/>
      <c r="AL117" s="289"/>
      <c r="AM117" s="289"/>
      <c r="AN117" s="289"/>
      <c r="AO117" s="289"/>
      <c r="AP117" s="289"/>
      <c r="AQ117" s="289"/>
      <c r="AR117" s="289"/>
      <c r="AS117" s="289"/>
      <c r="AT117" s="289"/>
      <c r="AU117" s="289"/>
      <c r="AV117" s="289"/>
      <c r="AW117" s="289"/>
      <c r="AX117" s="289"/>
      <c r="AY117" s="289"/>
      <c r="AZ117" s="289"/>
      <c r="BA117" s="289"/>
      <c r="BB117" s="289"/>
      <c r="BC117" s="289"/>
      <c r="BD117" s="289"/>
      <c r="BE117" s="289"/>
      <c r="BF117" s="289"/>
      <c r="BG117" s="289"/>
      <c r="BH117" s="289"/>
      <c r="BI117" s="289"/>
      <c r="BJ117" s="289"/>
      <c r="BK117" s="289"/>
      <c r="BL117" s="289"/>
      <c r="BM117" s="289"/>
      <c r="BN117" s="289"/>
    </row>
    <row r="118" spans="1:66" s="288" customFormat="1" ht="63.75" x14ac:dyDescent="0.2">
      <c r="A118" s="310"/>
      <c r="B118" s="310"/>
      <c r="C118" s="306" t="s">
        <v>1286</v>
      </c>
      <c r="D118" s="305" t="s">
        <v>1285</v>
      </c>
      <c r="E118" s="310" t="s">
        <v>1284</v>
      </c>
      <c r="F118" s="314"/>
      <c r="G118" s="314"/>
      <c r="H118" s="314"/>
      <c r="I118" s="314"/>
      <c r="J118" s="314"/>
      <c r="K118" s="314"/>
      <c r="L118" s="314"/>
      <c r="M118" s="315">
        <v>1</v>
      </c>
      <c r="N118" s="315"/>
      <c r="O118" s="315"/>
      <c r="P118" s="315"/>
      <c r="Q118" s="315"/>
      <c r="R118" s="308">
        <f t="shared" si="5"/>
        <v>1</v>
      </c>
      <c r="S118" s="307" t="s">
        <v>5</v>
      </c>
      <c r="T118" s="306"/>
      <c r="U118" s="305" t="s">
        <v>1164</v>
      </c>
      <c r="V118" s="324" t="s">
        <v>1529</v>
      </c>
      <c r="W118" s="314"/>
      <c r="X118" s="290"/>
      <c r="Y118" s="290"/>
      <c r="Z118" s="290"/>
      <c r="AA118" s="290"/>
      <c r="AB118" s="290"/>
      <c r="AC118" s="290"/>
      <c r="AD118" s="290"/>
      <c r="AE118" s="290"/>
      <c r="AF118" s="289"/>
      <c r="AG118" s="289"/>
      <c r="AH118" s="289"/>
      <c r="AI118" s="289"/>
      <c r="AJ118" s="289"/>
      <c r="AK118" s="289"/>
      <c r="AL118" s="289"/>
      <c r="AM118" s="289"/>
      <c r="AN118" s="289"/>
      <c r="AO118" s="289"/>
      <c r="AP118" s="289"/>
      <c r="AQ118" s="289"/>
      <c r="AR118" s="289"/>
      <c r="AS118" s="289"/>
      <c r="AT118" s="289"/>
      <c r="AU118" s="289"/>
      <c r="AV118" s="289"/>
      <c r="AW118" s="289"/>
      <c r="AX118" s="289"/>
      <c r="AY118" s="289"/>
      <c r="AZ118" s="289"/>
      <c r="BA118" s="289"/>
      <c r="BB118" s="289"/>
      <c r="BC118" s="289"/>
      <c r="BD118" s="289"/>
      <c r="BE118" s="289"/>
      <c r="BF118" s="289"/>
      <c r="BG118" s="289"/>
      <c r="BH118" s="289"/>
      <c r="BI118" s="289"/>
      <c r="BJ118" s="289"/>
      <c r="BK118" s="289"/>
      <c r="BL118" s="289"/>
      <c r="BM118" s="289"/>
      <c r="BN118" s="289"/>
    </row>
    <row r="119" spans="1:66" s="288" customFormat="1" ht="63.75" x14ac:dyDescent="0.2">
      <c r="A119" s="310"/>
      <c r="B119" s="310"/>
      <c r="C119" s="307"/>
      <c r="D119" s="305" t="s">
        <v>1283</v>
      </c>
      <c r="E119" s="310" t="s">
        <v>1282</v>
      </c>
      <c r="F119" s="314"/>
      <c r="G119" s="314"/>
      <c r="H119" s="315">
        <v>1</v>
      </c>
      <c r="I119" s="314"/>
      <c r="J119" s="314"/>
      <c r="K119" s="315">
        <v>1</v>
      </c>
      <c r="L119" s="314"/>
      <c r="M119" s="315"/>
      <c r="N119" s="315">
        <v>1</v>
      </c>
      <c r="O119" s="315"/>
      <c r="P119" s="315"/>
      <c r="Q119" s="315">
        <v>1</v>
      </c>
      <c r="R119" s="308">
        <f t="shared" si="5"/>
        <v>4</v>
      </c>
      <c r="S119" s="307" t="s">
        <v>5</v>
      </c>
      <c r="T119" s="306"/>
      <c r="U119" s="305" t="s">
        <v>1281</v>
      </c>
      <c r="V119" s="324" t="s">
        <v>1529</v>
      </c>
      <c r="W119" s="314"/>
      <c r="X119" s="290"/>
      <c r="Y119" s="290"/>
      <c r="Z119" s="290"/>
      <c r="AA119" s="290"/>
      <c r="AB119" s="290"/>
      <c r="AC119" s="290"/>
      <c r="AD119" s="290"/>
      <c r="AE119" s="290"/>
      <c r="AF119" s="289"/>
      <c r="AG119" s="289"/>
      <c r="AH119" s="289"/>
      <c r="AI119" s="289"/>
      <c r="AJ119" s="289"/>
      <c r="AK119" s="289"/>
      <c r="AL119" s="289"/>
      <c r="AM119" s="289"/>
      <c r="AN119" s="289"/>
      <c r="AO119" s="289"/>
      <c r="AP119" s="289"/>
      <c r="AQ119" s="289"/>
      <c r="AR119" s="289"/>
      <c r="AS119" s="289"/>
      <c r="AT119" s="289"/>
      <c r="AU119" s="289"/>
      <c r="AV119" s="289"/>
      <c r="AW119" s="289"/>
      <c r="AX119" s="289"/>
      <c r="AY119" s="289"/>
      <c r="AZ119" s="289"/>
      <c r="BA119" s="289"/>
      <c r="BB119" s="289"/>
      <c r="BC119" s="289"/>
      <c r="BD119" s="289"/>
      <c r="BE119" s="289"/>
      <c r="BF119" s="289"/>
      <c r="BG119" s="289"/>
      <c r="BH119" s="289"/>
      <c r="BI119" s="289"/>
      <c r="BJ119" s="289"/>
      <c r="BK119" s="289"/>
      <c r="BL119" s="289"/>
      <c r="BM119" s="289"/>
      <c r="BN119" s="289"/>
    </row>
    <row r="120" spans="1:66" s="288" customFormat="1" ht="25.5" x14ac:dyDescent="0.2">
      <c r="A120" s="310"/>
      <c r="B120" s="310"/>
      <c r="C120" s="307"/>
      <c r="D120" s="305" t="s">
        <v>1280</v>
      </c>
      <c r="E120" s="310" t="s">
        <v>1165</v>
      </c>
      <c r="F120" s="314"/>
      <c r="G120" s="314"/>
      <c r="H120" s="315"/>
      <c r="I120" s="314"/>
      <c r="J120" s="315">
        <v>1</v>
      </c>
      <c r="K120" s="314"/>
      <c r="L120" s="314"/>
      <c r="M120" s="314"/>
      <c r="N120" s="315"/>
      <c r="O120" s="315"/>
      <c r="P120" s="315"/>
      <c r="Q120" s="315"/>
      <c r="R120" s="308">
        <f t="shared" si="5"/>
        <v>1</v>
      </c>
      <c r="S120" s="307" t="s">
        <v>5</v>
      </c>
      <c r="T120" s="306"/>
      <c r="U120" s="305" t="s">
        <v>1279</v>
      </c>
      <c r="V120" s="324" t="s">
        <v>1529</v>
      </c>
      <c r="W120" s="314"/>
      <c r="X120" s="290"/>
      <c r="Y120" s="290"/>
      <c r="Z120" s="290"/>
      <c r="AA120" s="290"/>
      <c r="AB120" s="290"/>
      <c r="AC120" s="290"/>
      <c r="AD120" s="290"/>
      <c r="AE120" s="290"/>
      <c r="AF120" s="289"/>
      <c r="AG120" s="289"/>
      <c r="AH120" s="289"/>
      <c r="AI120" s="289"/>
      <c r="AJ120" s="289"/>
      <c r="AK120" s="289"/>
      <c r="AL120" s="289"/>
      <c r="AM120" s="289"/>
      <c r="AN120" s="289"/>
      <c r="AO120" s="289"/>
      <c r="AP120" s="289"/>
      <c r="AQ120" s="289"/>
      <c r="AR120" s="289"/>
      <c r="AS120" s="289"/>
      <c r="AT120" s="289"/>
      <c r="AU120" s="289"/>
      <c r="AV120" s="289"/>
      <c r="AW120" s="289"/>
      <c r="AX120" s="289"/>
      <c r="AY120" s="289"/>
      <c r="AZ120" s="289"/>
      <c r="BA120" s="289"/>
      <c r="BB120" s="289"/>
      <c r="BC120" s="289"/>
      <c r="BD120" s="289"/>
      <c r="BE120" s="289"/>
      <c r="BF120" s="289"/>
      <c r="BG120" s="289"/>
      <c r="BH120" s="289"/>
      <c r="BI120" s="289"/>
      <c r="BJ120" s="289"/>
      <c r="BK120" s="289"/>
      <c r="BL120" s="289"/>
      <c r="BM120" s="289"/>
      <c r="BN120" s="289"/>
    </row>
    <row r="121" spans="1:66" s="288" customFormat="1" ht="25.5" x14ac:dyDescent="0.2">
      <c r="A121" s="310"/>
      <c r="B121" s="310"/>
      <c r="C121" s="307"/>
      <c r="D121" s="305" t="s">
        <v>1278</v>
      </c>
      <c r="E121" s="310" t="s">
        <v>1166</v>
      </c>
      <c r="F121" s="314"/>
      <c r="G121" s="314"/>
      <c r="H121" s="314"/>
      <c r="I121" s="315"/>
      <c r="J121" s="314"/>
      <c r="K121" s="314"/>
      <c r="L121" s="315">
        <v>1</v>
      </c>
      <c r="M121" s="314"/>
      <c r="N121" s="315"/>
      <c r="O121" s="315"/>
      <c r="P121" s="315"/>
      <c r="Q121" s="315"/>
      <c r="R121" s="308">
        <f t="shared" si="5"/>
        <v>1</v>
      </c>
      <c r="S121" s="307" t="s">
        <v>5</v>
      </c>
      <c r="T121" s="306"/>
      <c r="U121" s="305" t="s">
        <v>1111</v>
      </c>
      <c r="V121" s="324" t="s">
        <v>1529</v>
      </c>
      <c r="W121" s="314"/>
      <c r="X121" s="290"/>
      <c r="Y121" s="290"/>
      <c r="Z121" s="290"/>
      <c r="AA121" s="290"/>
      <c r="AB121" s="290"/>
      <c r="AC121" s="290"/>
      <c r="AD121" s="290"/>
      <c r="AE121" s="290"/>
      <c r="AF121" s="289"/>
      <c r="AG121" s="289"/>
      <c r="AH121" s="289"/>
      <c r="AI121" s="289"/>
      <c r="AJ121" s="289"/>
      <c r="AK121" s="289"/>
      <c r="AL121" s="289"/>
      <c r="AM121" s="289"/>
      <c r="AN121" s="289"/>
      <c r="AO121" s="289"/>
      <c r="AP121" s="289"/>
      <c r="AQ121" s="289"/>
      <c r="AR121" s="289"/>
      <c r="AS121" s="289"/>
      <c r="AT121" s="289"/>
      <c r="AU121" s="289"/>
      <c r="AV121" s="289"/>
      <c r="AW121" s="289"/>
      <c r="AX121" s="289"/>
      <c r="AY121" s="289"/>
      <c r="AZ121" s="289"/>
      <c r="BA121" s="289"/>
      <c r="BB121" s="289"/>
      <c r="BC121" s="289"/>
      <c r="BD121" s="289"/>
      <c r="BE121" s="289"/>
      <c r="BF121" s="289"/>
      <c r="BG121" s="289"/>
      <c r="BH121" s="289"/>
      <c r="BI121" s="289"/>
      <c r="BJ121" s="289"/>
      <c r="BK121" s="289"/>
      <c r="BL121" s="289"/>
      <c r="BM121" s="289"/>
      <c r="BN121" s="289"/>
    </row>
    <row r="122" spans="1:66" s="288" customFormat="1" ht="51" x14ac:dyDescent="0.2">
      <c r="A122" s="310"/>
      <c r="B122" s="310"/>
      <c r="C122" s="307"/>
      <c r="D122" s="305" t="s">
        <v>1277</v>
      </c>
      <c r="E122" s="310" t="s">
        <v>1276</v>
      </c>
      <c r="F122" s="314"/>
      <c r="G122" s="314"/>
      <c r="H122" s="314"/>
      <c r="I122" s="314"/>
      <c r="J122" s="314">
        <v>1</v>
      </c>
      <c r="K122" s="315"/>
      <c r="L122" s="314"/>
      <c r="M122" s="315"/>
      <c r="N122" s="315"/>
      <c r="O122" s="315"/>
      <c r="P122" s="315"/>
      <c r="Q122" s="315"/>
      <c r="R122" s="308">
        <f t="shared" si="5"/>
        <v>1</v>
      </c>
      <c r="S122" s="307" t="s">
        <v>5</v>
      </c>
      <c r="T122" s="306"/>
      <c r="U122" s="314" t="s">
        <v>1167</v>
      </c>
      <c r="V122" s="324" t="s">
        <v>1529</v>
      </c>
      <c r="W122" s="314"/>
      <c r="X122" s="290"/>
      <c r="Y122" s="290"/>
      <c r="Z122" s="290"/>
      <c r="AA122" s="290"/>
      <c r="AB122" s="290"/>
      <c r="AC122" s="290"/>
      <c r="AD122" s="290"/>
      <c r="AE122" s="290"/>
      <c r="AF122" s="289"/>
      <c r="AG122" s="289"/>
      <c r="AH122" s="289"/>
      <c r="AI122" s="289"/>
      <c r="AJ122" s="289"/>
      <c r="AK122" s="289"/>
      <c r="AL122" s="289"/>
      <c r="AM122" s="289"/>
      <c r="AN122" s="289"/>
      <c r="AO122" s="289"/>
      <c r="AP122" s="289"/>
      <c r="AQ122" s="289"/>
      <c r="AR122" s="289"/>
      <c r="AS122" s="289"/>
      <c r="AT122" s="289"/>
      <c r="AU122" s="289"/>
      <c r="AV122" s="289"/>
      <c r="AW122" s="289"/>
      <c r="AX122" s="289"/>
      <c r="AY122" s="289"/>
      <c r="AZ122" s="289"/>
      <c r="BA122" s="289"/>
      <c r="BB122" s="289"/>
      <c r="BC122" s="289"/>
      <c r="BD122" s="289"/>
      <c r="BE122" s="289"/>
      <c r="BF122" s="289"/>
      <c r="BG122" s="289"/>
      <c r="BH122" s="289"/>
      <c r="BI122" s="289"/>
      <c r="BJ122" s="289"/>
      <c r="BK122" s="289"/>
      <c r="BL122" s="289"/>
      <c r="BM122" s="289"/>
      <c r="BN122" s="289"/>
    </row>
    <row r="123" spans="1:66" s="288" customFormat="1" ht="76.5" x14ac:dyDescent="0.2">
      <c r="A123" s="310"/>
      <c r="B123" s="310"/>
      <c r="C123" s="307"/>
      <c r="D123" s="305" t="s">
        <v>1275</v>
      </c>
      <c r="E123" s="310" t="s">
        <v>1168</v>
      </c>
      <c r="F123" s="314"/>
      <c r="G123" s="314"/>
      <c r="H123" s="314"/>
      <c r="I123" s="314"/>
      <c r="J123" s="315"/>
      <c r="K123" s="314">
        <v>1</v>
      </c>
      <c r="L123" s="314"/>
      <c r="M123" s="314"/>
      <c r="N123" s="315"/>
      <c r="O123" s="314"/>
      <c r="P123" s="315"/>
      <c r="Q123" s="314"/>
      <c r="R123" s="308">
        <f t="shared" si="5"/>
        <v>1</v>
      </c>
      <c r="S123" s="307" t="s">
        <v>5</v>
      </c>
      <c r="T123" s="306"/>
      <c r="U123" s="314" t="s">
        <v>1169</v>
      </c>
      <c r="V123" s="324" t="s">
        <v>1529</v>
      </c>
      <c r="W123" s="314"/>
      <c r="X123" s="290"/>
      <c r="Y123" s="290"/>
      <c r="Z123" s="290"/>
      <c r="AA123" s="290"/>
      <c r="AB123" s="290"/>
      <c r="AC123" s="290"/>
      <c r="AD123" s="290"/>
      <c r="AE123" s="290"/>
      <c r="AF123" s="289"/>
      <c r="AG123" s="289"/>
      <c r="AH123" s="289"/>
      <c r="AI123" s="289"/>
      <c r="AJ123" s="289"/>
      <c r="AK123" s="289"/>
      <c r="AL123" s="289"/>
      <c r="AM123" s="289"/>
      <c r="AN123" s="289"/>
      <c r="AO123" s="289"/>
      <c r="AP123" s="289"/>
      <c r="AQ123" s="289"/>
      <c r="AR123" s="289"/>
      <c r="AS123" s="289"/>
      <c r="AT123" s="289"/>
      <c r="AU123" s="289"/>
      <c r="AV123" s="289"/>
      <c r="AW123" s="289"/>
      <c r="AX123" s="289"/>
      <c r="AY123" s="289"/>
      <c r="AZ123" s="289"/>
      <c r="BA123" s="289"/>
      <c r="BB123" s="289"/>
      <c r="BC123" s="289"/>
      <c r="BD123" s="289"/>
      <c r="BE123" s="289"/>
      <c r="BF123" s="289"/>
      <c r="BG123" s="289"/>
      <c r="BH123" s="289"/>
      <c r="BI123" s="289"/>
      <c r="BJ123" s="289"/>
      <c r="BK123" s="289"/>
      <c r="BL123" s="289"/>
      <c r="BM123" s="289"/>
      <c r="BN123" s="289"/>
    </row>
    <row r="124" spans="1:66" s="288" customFormat="1" ht="63.75" x14ac:dyDescent="0.2">
      <c r="A124" s="310"/>
      <c r="B124" s="310"/>
      <c r="C124" s="307"/>
      <c r="D124" s="305" t="s">
        <v>1274</v>
      </c>
      <c r="E124" s="310" t="s">
        <v>1273</v>
      </c>
      <c r="F124" s="314"/>
      <c r="G124" s="314"/>
      <c r="H124" s="314"/>
      <c r="I124" s="314"/>
      <c r="J124" s="315"/>
      <c r="K124" s="315"/>
      <c r="L124" s="314"/>
      <c r="M124" s="314">
        <v>1</v>
      </c>
      <c r="N124" s="315"/>
      <c r="O124" s="315"/>
      <c r="P124" s="315"/>
      <c r="Q124" s="315"/>
      <c r="R124" s="308">
        <f t="shared" si="5"/>
        <v>1</v>
      </c>
      <c r="S124" s="307" t="s">
        <v>5</v>
      </c>
      <c r="T124" s="306"/>
      <c r="U124" s="314" t="s">
        <v>1112</v>
      </c>
      <c r="V124" s="324" t="s">
        <v>1529</v>
      </c>
      <c r="W124" s="314"/>
      <c r="X124" s="290"/>
      <c r="Y124" s="290"/>
      <c r="Z124" s="290"/>
      <c r="AA124" s="290"/>
      <c r="AB124" s="290"/>
      <c r="AC124" s="290"/>
      <c r="AD124" s="290"/>
      <c r="AE124" s="290"/>
      <c r="AF124" s="289"/>
      <c r="AG124" s="289"/>
      <c r="AH124" s="289"/>
      <c r="AI124" s="289"/>
      <c r="AJ124" s="289"/>
      <c r="AK124" s="289"/>
      <c r="AL124" s="289"/>
      <c r="AM124" s="289"/>
      <c r="AN124" s="289"/>
      <c r="AO124" s="289"/>
      <c r="AP124" s="289"/>
      <c r="AQ124" s="289"/>
      <c r="AR124" s="289"/>
      <c r="AS124" s="289"/>
      <c r="AT124" s="289"/>
      <c r="AU124" s="289"/>
      <c r="AV124" s="289"/>
      <c r="AW124" s="289"/>
      <c r="AX124" s="289"/>
      <c r="AY124" s="289"/>
      <c r="AZ124" s="289"/>
      <c r="BA124" s="289"/>
      <c r="BB124" s="289"/>
      <c r="BC124" s="289"/>
      <c r="BD124" s="289"/>
      <c r="BE124" s="289"/>
      <c r="BF124" s="289"/>
      <c r="BG124" s="289"/>
      <c r="BH124" s="289"/>
      <c r="BI124" s="289"/>
      <c r="BJ124" s="289"/>
      <c r="BK124" s="289"/>
      <c r="BL124" s="289"/>
      <c r="BM124" s="289"/>
      <c r="BN124" s="289"/>
    </row>
    <row r="125" spans="1:66" s="288" customFormat="1" ht="50.25" customHeight="1" x14ac:dyDescent="0.2">
      <c r="A125" s="310"/>
      <c r="B125" s="310"/>
      <c r="C125" s="307"/>
      <c r="D125" s="305" t="s">
        <v>1272</v>
      </c>
      <c r="E125" s="310" t="s">
        <v>1113</v>
      </c>
      <c r="F125" s="314"/>
      <c r="G125" s="315">
        <v>1</v>
      </c>
      <c r="H125" s="314"/>
      <c r="I125" s="314"/>
      <c r="J125" s="314">
        <v>1</v>
      </c>
      <c r="K125" s="314"/>
      <c r="L125" s="314"/>
      <c r="M125" s="314">
        <v>1</v>
      </c>
      <c r="N125" s="315"/>
      <c r="O125" s="315"/>
      <c r="P125" s="315">
        <v>1</v>
      </c>
      <c r="Q125" s="314"/>
      <c r="R125" s="308">
        <f t="shared" si="5"/>
        <v>4</v>
      </c>
      <c r="S125" s="307" t="s">
        <v>1050</v>
      </c>
      <c r="T125" s="306"/>
      <c r="U125" s="305"/>
      <c r="V125" s="324" t="s">
        <v>1529</v>
      </c>
      <c r="W125" s="314"/>
      <c r="X125" s="290"/>
      <c r="Y125" s="290"/>
      <c r="Z125" s="290"/>
      <c r="AA125" s="290"/>
      <c r="AB125" s="290"/>
      <c r="AC125" s="290"/>
      <c r="AD125" s="290"/>
      <c r="AE125" s="290"/>
      <c r="AF125" s="289"/>
      <c r="AG125" s="289"/>
      <c r="AH125" s="289"/>
      <c r="AI125" s="289"/>
      <c r="AJ125" s="289"/>
      <c r="AK125" s="289"/>
      <c r="AL125" s="289"/>
      <c r="AM125" s="289"/>
      <c r="AN125" s="289"/>
      <c r="AO125" s="289"/>
      <c r="AP125" s="289"/>
      <c r="AQ125" s="289"/>
      <c r="AR125" s="289"/>
      <c r="AS125" s="289"/>
      <c r="AT125" s="289"/>
      <c r="AU125" s="289"/>
      <c r="AV125" s="289"/>
      <c r="AW125" s="289"/>
      <c r="AX125" s="289"/>
      <c r="AY125" s="289"/>
      <c r="AZ125" s="289"/>
      <c r="BA125" s="289"/>
      <c r="BB125" s="289"/>
      <c r="BC125" s="289"/>
      <c r="BD125" s="289"/>
      <c r="BE125" s="289"/>
      <c r="BF125" s="289"/>
      <c r="BG125" s="289"/>
      <c r="BH125" s="289"/>
      <c r="BI125" s="289"/>
      <c r="BJ125" s="289"/>
      <c r="BK125" s="289"/>
      <c r="BL125" s="289"/>
      <c r="BM125" s="289"/>
      <c r="BN125" s="289"/>
    </row>
    <row r="126" spans="1:66" s="288" customFormat="1" ht="152.25" customHeight="1" x14ac:dyDescent="0.2">
      <c r="A126" s="310"/>
      <c r="B126" s="310"/>
      <c r="C126" s="306" t="s">
        <v>1271</v>
      </c>
      <c r="D126" s="305" t="s">
        <v>1114</v>
      </c>
      <c r="E126" s="307" t="s">
        <v>1270</v>
      </c>
      <c r="F126" s="314">
        <v>1</v>
      </c>
      <c r="G126" s="315"/>
      <c r="H126" s="314"/>
      <c r="I126" s="314"/>
      <c r="J126" s="314"/>
      <c r="K126" s="314"/>
      <c r="L126" s="315"/>
      <c r="M126" s="314"/>
      <c r="N126" s="314"/>
      <c r="O126" s="315"/>
      <c r="P126" s="315"/>
      <c r="Q126" s="315"/>
      <c r="R126" s="308">
        <f t="shared" si="5"/>
        <v>1</v>
      </c>
      <c r="S126" s="307" t="s">
        <v>5</v>
      </c>
      <c r="T126" s="306" t="s">
        <v>1053</v>
      </c>
      <c r="U126" s="314" t="s">
        <v>1269</v>
      </c>
      <c r="V126" s="324" t="s">
        <v>1529</v>
      </c>
      <c r="W126" s="314"/>
      <c r="X126" s="290"/>
      <c r="Y126" s="290"/>
      <c r="Z126" s="290"/>
      <c r="AA126" s="290"/>
      <c r="AB126" s="290"/>
      <c r="AC126" s="290"/>
      <c r="AD126" s="290"/>
      <c r="AE126" s="290"/>
      <c r="AF126" s="289"/>
      <c r="AG126" s="289"/>
      <c r="AH126" s="289"/>
      <c r="AI126" s="289"/>
      <c r="AJ126" s="289"/>
      <c r="AK126" s="289"/>
      <c r="AL126" s="289"/>
      <c r="AM126" s="289"/>
      <c r="AN126" s="289"/>
      <c r="AO126" s="289"/>
      <c r="AP126" s="289"/>
      <c r="AQ126" s="289"/>
      <c r="AR126" s="289"/>
      <c r="AS126" s="289"/>
      <c r="AT126" s="289"/>
      <c r="AU126" s="289"/>
      <c r="AV126" s="289"/>
      <c r="AW126" s="289"/>
      <c r="AX126" s="289"/>
      <c r="AY126" s="289"/>
      <c r="AZ126" s="289"/>
      <c r="BA126" s="289"/>
      <c r="BB126" s="289"/>
      <c r="BC126" s="289"/>
      <c r="BD126" s="289"/>
      <c r="BE126" s="289"/>
      <c r="BF126" s="289"/>
      <c r="BG126" s="289"/>
      <c r="BH126" s="289"/>
      <c r="BI126" s="289"/>
      <c r="BJ126" s="289"/>
      <c r="BK126" s="289"/>
      <c r="BL126" s="289"/>
      <c r="BM126" s="289"/>
      <c r="BN126" s="289"/>
    </row>
    <row r="127" spans="1:66" s="288" customFormat="1" ht="102" customHeight="1" x14ac:dyDescent="0.2">
      <c r="A127" s="310"/>
      <c r="B127" s="310"/>
      <c r="C127" s="307"/>
      <c r="D127" s="305" t="s">
        <v>1115</v>
      </c>
      <c r="E127" s="307" t="s">
        <v>1268</v>
      </c>
      <c r="F127" s="314"/>
      <c r="G127" s="315"/>
      <c r="H127" s="314"/>
      <c r="I127" s="314"/>
      <c r="J127" s="314"/>
      <c r="K127" s="314"/>
      <c r="L127" s="315"/>
      <c r="M127" s="314"/>
      <c r="N127" s="314"/>
      <c r="O127" s="315"/>
      <c r="P127" s="315">
        <v>1</v>
      </c>
      <c r="Q127" s="315"/>
      <c r="R127" s="308">
        <f t="shared" si="5"/>
        <v>1</v>
      </c>
      <c r="S127" s="307" t="s">
        <v>5</v>
      </c>
      <c r="T127" s="306"/>
      <c r="U127" s="314" t="s">
        <v>1267</v>
      </c>
      <c r="V127" s="324" t="s">
        <v>1529</v>
      </c>
      <c r="W127" s="314"/>
      <c r="X127" s="290"/>
      <c r="Y127" s="290"/>
      <c r="Z127" s="290"/>
      <c r="AA127" s="290"/>
      <c r="AB127" s="290"/>
      <c r="AC127" s="290"/>
      <c r="AD127" s="290"/>
      <c r="AE127" s="290"/>
      <c r="AF127" s="289"/>
      <c r="AG127" s="289"/>
      <c r="AH127" s="289"/>
      <c r="AI127" s="289"/>
      <c r="AJ127" s="289"/>
      <c r="AK127" s="289"/>
      <c r="AL127" s="289"/>
      <c r="AM127" s="289"/>
      <c r="AN127" s="289"/>
      <c r="AO127" s="289"/>
      <c r="AP127" s="289"/>
      <c r="AQ127" s="289"/>
      <c r="AR127" s="289"/>
      <c r="AS127" s="289"/>
      <c r="AT127" s="289"/>
      <c r="AU127" s="289"/>
      <c r="AV127" s="289"/>
      <c r="AW127" s="289"/>
      <c r="AX127" s="289"/>
      <c r="AY127" s="289"/>
      <c r="AZ127" s="289"/>
      <c r="BA127" s="289"/>
      <c r="BB127" s="289"/>
      <c r="BC127" s="289"/>
      <c r="BD127" s="289"/>
      <c r="BE127" s="289"/>
      <c r="BF127" s="289"/>
      <c r="BG127" s="289"/>
      <c r="BH127" s="289"/>
      <c r="BI127" s="289"/>
      <c r="BJ127" s="289"/>
      <c r="BK127" s="289"/>
      <c r="BL127" s="289"/>
      <c r="BM127" s="289"/>
      <c r="BN127" s="289"/>
    </row>
    <row r="128" spans="1:66" s="288" customFormat="1" ht="78" customHeight="1" x14ac:dyDescent="0.2">
      <c r="A128" s="310"/>
      <c r="B128" s="310"/>
      <c r="C128" s="306" t="s">
        <v>1266</v>
      </c>
      <c r="D128" s="305" t="s">
        <v>1155</v>
      </c>
      <c r="E128" s="307" t="s">
        <v>1265</v>
      </c>
      <c r="F128" s="312"/>
      <c r="G128" s="312"/>
      <c r="H128" s="312"/>
      <c r="I128" s="312"/>
      <c r="J128" s="312"/>
      <c r="K128" s="312"/>
      <c r="L128" s="312">
        <v>1</v>
      </c>
      <c r="M128" s="312">
        <v>1</v>
      </c>
      <c r="N128" s="311"/>
      <c r="O128" s="311"/>
      <c r="P128" s="311"/>
      <c r="Q128" s="311"/>
      <c r="R128" s="308">
        <f t="shared" si="5"/>
        <v>2</v>
      </c>
      <c r="S128" s="307" t="s">
        <v>1053</v>
      </c>
      <c r="T128" s="306" t="s">
        <v>1050</v>
      </c>
      <c r="U128" s="305"/>
      <c r="V128" s="324" t="s">
        <v>1528</v>
      </c>
      <c r="W128" s="305"/>
      <c r="X128" s="290"/>
      <c r="Y128" s="290"/>
      <c r="Z128" s="290"/>
      <c r="AA128" s="290"/>
      <c r="AB128" s="290"/>
      <c r="AC128" s="290"/>
      <c r="AD128" s="290"/>
      <c r="AE128" s="290"/>
      <c r="AF128" s="289"/>
      <c r="AG128" s="289"/>
      <c r="AH128" s="289"/>
      <c r="AI128" s="289"/>
      <c r="AJ128" s="289"/>
      <c r="AK128" s="289"/>
      <c r="AL128" s="289"/>
      <c r="AM128" s="289"/>
      <c r="AN128" s="289"/>
      <c r="AO128" s="289"/>
      <c r="AP128" s="289"/>
      <c r="AQ128" s="289"/>
      <c r="AR128" s="289"/>
      <c r="AS128" s="289"/>
      <c r="AT128" s="289"/>
      <c r="AU128" s="289"/>
      <c r="AV128" s="289"/>
      <c r="AW128" s="289"/>
      <c r="AX128" s="289"/>
      <c r="AY128" s="289"/>
      <c r="AZ128" s="289"/>
      <c r="BA128" s="289"/>
      <c r="BB128" s="289"/>
      <c r="BC128" s="289"/>
      <c r="BD128" s="289"/>
      <c r="BE128" s="289"/>
      <c r="BF128" s="289"/>
      <c r="BG128" s="289"/>
      <c r="BH128" s="289"/>
      <c r="BI128" s="289"/>
      <c r="BJ128" s="289"/>
      <c r="BK128" s="289"/>
      <c r="BL128" s="289"/>
      <c r="BM128" s="289"/>
      <c r="BN128" s="289"/>
    </row>
    <row r="129" spans="1:66" s="288" customFormat="1" ht="25.5" x14ac:dyDescent="0.2">
      <c r="A129" s="310"/>
      <c r="B129" s="310"/>
      <c r="C129" s="307"/>
      <c r="D129" s="305" t="s">
        <v>1157</v>
      </c>
      <c r="E129" s="307" t="s">
        <v>1264</v>
      </c>
      <c r="F129" s="312"/>
      <c r="G129" s="312"/>
      <c r="H129" s="312"/>
      <c r="I129" s="312"/>
      <c r="J129" s="312"/>
      <c r="K129" s="312">
        <v>1</v>
      </c>
      <c r="L129" s="312"/>
      <c r="M129" s="312"/>
      <c r="N129" s="311"/>
      <c r="O129" s="311"/>
      <c r="P129" s="311">
        <v>1</v>
      </c>
      <c r="Q129" s="311"/>
      <c r="R129" s="308">
        <f t="shared" si="5"/>
        <v>2</v>
      </c>
      <c r="S129" s="307" t="s">
        <v>1063</v>
      </c>
      <c r="T129" s="306"/>
      <c r="U129" s="305"/>
      <c r="V129" s="324" t="s">
        <v>1528</v>
      </c>
      <c r="W129" s="305"/>
      <c r="X129" s="290"/>
      <c r="Y129" s="290"/>
      <c r="Z129" s="290"/>
      <c r="AA129" s="290"/>
      <c r="AB129" s="290"/>
      <c r="AC129" s="290"/>
      <c r="AD129" s="290"/>
      <c r="AE129" s="290"/>
      <c r="AF129" s="289"/>
      <c r="AG129" s="289"/>
      <c r="AH129" s="289"/>
      <c r="AI129" s="289"/>
      <c r="AJ129" s="289"/>
      <c r="AK129" s="289"/>
      <c r="AL129" s="289"/>
      <c r="AM129" s="289"/>
      <c r="AN129" s="289"/>
      <c r="AO129" s="289"/>
      <c r="AP129" s="289"/>
      <c r="AQ129" s="289"/>
      <c r="AR129" s="289"/>
      <c r="AS129" s="289"/>
      <c r="AT129" s="289"/>
      <c r="AU129" s="289"/>
      <c r="AV129" s="289"/>
      <c r="AW129" s="289"/>
      <c r="AX129" s="289"/>
      <c r="AY129" s="289"/>
      <c r="AZ129" s="289"/>
      <c r="BA129" s="289"/>
      <c r="BB129" s="289"/>
      <c r="BC129" s="289"/>
      <c r="BD129" s="289"/>
      <c r="BE129" s="289"/>
      <c r="BF129" s="289"/>
      <c r="BG129" s="289"/>
      <c r="BH129" s="289"/>
      <c r="BI129" s="289"/>
      <c r="BJ129" s="289"/>
      <c r="BK129" s="289"/>
      <c r="BL129" s="289"/>
      <c r="BM129" s="289"/>
      <c r="BN129" s="289"/>
    </row>
    <row r="130" spans="1:66" s="288" customFormat="1" ht="38.25" x14ac:dyDescent="0.2">
      <c r="A130" s="310"/>
      <c r="B130" s="310"/>
      <c r="C130" s="307"/>
      <c r="D130" s="305" t="s">
        <v>1159</v>
      </c>
      <c r="E130" s="307" t="s">
        <v>1263</v>
      </c>
      <c r="F130" s="312">
        <v>1</v>
      </c>
      <c r="G130" s="312"/>
      <c r="H130" s="312"/>
      <c r="I130" s="312">
        <v>1</v>
      </c>
      <c r="J130" s="312"/>
      <c r="K130" s="312"/>
      <c r="L130" s="312">
        <v>1</v>
      </c>
      <c r="M130" s="312"/>
      <c r="N130" s="311"/>
      <c r="O130" s="311">
        <v>1</v>
      </c>
      <c r="P130" s="311"/>
      <c r="Q130" s="311"/>
      <c r="R130" s="308">
        <f t="shared" si="5"/>
        <v>4</v>
      </c>
      <c r="S130" s="307" t="s">
        <v>1058</v>
      </c>
      <c r="T130" s="306"/>
      <c r="U130" s="305"/>
      <c r="V130" s="324" t="s">
        <v>1528</v>
      </c>
      <c r="W130" s="305" t="s">
        <v>1161</v>
      </c>
      <c r="X130" s="290"/>
      <c r="Y130" s="290"/>
      <c r="Z130" s="290"/>
      <c r="AA130" s="290"/>
      <c r="AB130" s="290"/>
      <c r="AC130" s="290"/>
      <c r="AD130" s="290"/>
      <c r="AE130" s="290"/>
      <c r="AF130" s="289"/>
      <c r="AG130" s="289"/>
      <c r="AH130" s="289"/>
      <c r="AI130" s="289"/>
      <c r="AJ130" s="289"/>
      <c r="AK130" s="289"/>
      <c r="AL130" s="289"/>
      <c r="AM130" s="289"/>
      <c r="AN130" s="289"/>
      <c r="AO130" s="289"/>
      <c r="AP130" s="289"/>
      <c r="AQ130" s="289"/>
      <c r="AR130" s="289"/>
      <c r="AS130" s="289"/>
      <c r="AT130" s="289"/>
      <c r="AU130" s="289"/>
      <c r="AV130" s="289"/>
      <c r="AW130" s="289"/>
      <c r="AX130" s="289"/>
      <c r="AY130" s="289"/>
      <c r="AZ130" s="289"/>
      <c r="BA130" s="289"/>
      <c r="BB130" s="289"/>
      <c r="BC130" s="289"/>
      <c r="BD130" s="289"/>
      <c r="BE130" s="289"/>
      <c r="BF130" s="289"/>
      <c r="BG130" s="289"/>
      <c r="BH130" s="289"/>
      <c r="BI130" s="289"/>
      <c r="BJ130" s="289"/>
      <c r="BK130" s="289"/>
      <c r="BL130" s="289"/>
      <c r="BM130" s="289"/>
      <c r="BN130" s="289"/>
    </row>
    <row r="131" spans="1:66" s="288" customFormat="1" ht="38.25" x14ac:dyDescent="0.2">
      <c r="A131" s="310"/>
      <c r="B131" s="310"/>
      <c r="C131" s="307"/>
      <c r="D131" s="305" t="s">
        <v>1262</v>
      </c>
      <c r="E131" s="307" t="s">
        <v>1261</v>
      </c>
      <c r="F131" s="312">
        <v>1</v>
      </c>
      <c r="G131" s="312"/>
      <c r="H131" s="312"/>
      <c r="I131" s="312">
        <v>1</v>
      </c>
      <c r="J131" s="312"/>
      <c r="K131" s="312"/>
      <c r="L131" s="312">
        <v>1</v>
      </c>
      <c r="M131" s="312"/>
      <c r="N131" s="311"/>
      <c r="O131" s="311">
        <v>1</v>
      </c>
      <c r="P131" s="311"/>
      <c r="Q131" s="311"/>
      <c r="R131" s="308">
        <f t="shared" si="5"/>
        <v>4</v>
      </c>
      <c r="S131" s="307" t="s">
        <v>1049</v>
      </c>
      <c r="T131" s="306" t="s">
        <v>1050</v>
      </c>
      <c r="U131" s="305" t="s">
        <v>1260</v>
      </c>
      <c r="V131" s="324" t="s">
        <v>1528</v>
      </c>
      <c r="W131" s="305" t="s">
        <v>1259</v>
      </c>
      <c r="X131" s="290"/>
      <c r="Y131" s="290"/>
      <c r="Z131" s="290"/>
      <c r="AA131" s="290"/>
      <c r="AB131" s="290"/>
      <c r="AC131" s="290"/>
      <c r="AD131" s="290"/>
      <c r="AE131" s="290"/>
      <c r="AF131" s="289"/>
      <c r="AG131" s="289"/>
      <c r="AH131" s="289"/>
      <c r="AI131" s="289"/>
      <c r="AJ131" s="289"/>
      <c r="AK131" s="289"/>
      <c r="AL131" s="289"/>
      <c r="AM131" s="289"/>
      <c r="AN131" s="289"/>
      <c r="AO131" s="289"/>
      <c r="AP131" s="289"/>
      <c r="AQ131" s="289"/>
      <c r="AR131" s="289"/>
      <c r="AS131" s="289"/>
      <c r="AT131" s="289"/>
      <c r="AU131" s="289"/>
      <c r="AV131" s="289"/>
      <c r="AW131" s="289"/>
      <c r="AX131" s="289"/>
      <c r="AY131" s="289"/>
      <c r="AZ131" s="289"/>
      <c r="BA131" s="289"/>
      <c r="BB131" s="289"/>
      <c r="BC131" s="289"/>
      <c r="BD131" s="289"/>
      <c r="BE131" s="289"/>
      <c r="BF131" s="289"/>
      <c r="BG131" s="289"/>
      <c r="BH131" s="289"/>
      <c r="BI131" s="289"/>
      <c r="BJ131" s="289"/>
      <c r="BK131" s="289"/>
      <c r="BL131" s="289"/>
      <c r="BM131" s="289"/>
      <c r="BN131" s="289"/>
    </row>
    <row r="132" spans="1:66" s="288" customFormat="1" ht="51" x14ac:dyDescent="0.2">
      <c r="A132" s="310"/>
      <c r="B132" s="310"/>
      <c r="C132" s="307"/>
      <c r="D132" s="305" t="s">
        <v>1258</v>
      </c>
      <c r="E132" s="307" t="s">
        <v>1163</v>
      </c>
      <c r="F132" s="312"/>
      <c r="G132" s="312"/>
      <c r="H132" s="312"/>
      <c r="I132" s="312"/>
      <c r="J132" s="312"/>
      <c r="K132" s="312"/>
      <c r="L132" s="312"/>
      <c r="M132" s="312">
        <v>1</v>
      </c>
      <c r="N132" s="311"/>
      <c r="O132" s="311"/>
      <c r="P132" s="311"/>
      <c r="Q132" s="311"/>
      <c r="R132" s="308">
        <f t="shared" si="5"/>
        <v>1</v>
      </c>
      <c r="S132" s="307" t="s">
        <v>5</v>
      </c>
      <c r="T132" s="306"/>
      <c r="U132" s="305" t="s">
        <v>1065</v>
      </c>
      <c r="V132" s="324" t="s">
        <v>1528</v>
      </c>
      <c r="W132" s="305" t="s">
        <v>1255</v>
      </c>
      <c r="X132" s="290"/>
      <c r="Y132" s="290"/>
      <c r="Z132" s="290"/>
      <c r="AA132" s="290"/>
      <c r="AB132" s="290"/>
      <c r="AC132" s="290"/>
      <c r="AD132" s="290"/>
      <c r="AE132" s="290"/>
      <c r="AF132" s="289"/>
      <c r="AG132" s="289"/>
      <c r="AH132" s="289"/>
      <c r="AI132" s="289"/>
      <c r="AJ132" s="289"/>
      <c r="AK132" s="289"/>
      <c r="AL132" s="289"/>
      <c r="AM132" s="289"/>
      <c r="AN132" s="289"/>
      <c r="AO132" s="289"/>
      <c r="AP132" s="289"/>
      <c r="AQ132" s="289"/>
      <c r="AR132" s="289"/>
      <c r="AS132" s="289"/>
      <c r="AT132" s="289"/>
      <c r="AU132" s="289"/>
      <c r="AV132" s="289"/>
      <c r="AW132" s="289"/>
      <c r="AX132" s="289"/>
      <c r="AY132" s="289"/>
      <c r="AZ132" s="289"/>
      <c r="BA132" s="289"/>
      <c r="BB132" s="289"/>
      <c r="BC132" s="289"/>
      <c r="BD132" s="289"/>
      <c r="BE132" s="289"/>
      <c r="BF132" s="289"/>
      <c r="BG132" s="289"/>
      <c r="BH132" s="289"/>
      <c r="BI132" s="289"/>
      <c r="BJ132" s="289"/>
      <c r="BK132" s="289"/>
      <c r="BL132" s="289"/>
      <c r="BM132" s="289"/>
      <c r="BN132" s="289"/>
    </row>
    <row r="133" spans="1:66" s="288" customFormat="1" ht="25.5" x14ac:dyDescent="0.2">
      <c r="A133" s="310"/>
      <c r="B133" s="310"/>
      <c r="C133" s="307"/>
      <c r="D133" s="305" t="s">
        <v>1257</v>
      </c>
      <c r="E133" s="307" t="s">
        <v>1256</v>
      </c>
      <c r="F133" s="312"/>
      <c r="G133" s="312"/>
      <c r="H133" s="312"/>
      <c r="I133" s="312"/>
      <c r="J133" s="312"/>
      <c r="K133" s="312"/>
      <c r="L133" s="312"/>
      <c r="M133" s="312">
        <v>1</v>
      </c>
      <c r="N133" s="311"/>
      <c r="O133" s="311"/>
      <c r="P133" s="311"/>
      <c r="Q133" s="311"/>
      <c r="R133" s="308">
        <f t="shared" si="5"/>
        <v>1</v>
      </c>
      <c r="S133" s="307" t="s">
        <v>1050</v>
      </c>
      <c r="T133" s="306" t="s">
        <v>1059</v>
      </c>
      <c r="U133" s="305"/>
      <c r="V133" s="324" t="s">
        <v>1528</v>
      </c>
      <c r="W133" s="305" t="s">
        <v>1255</v>
      </c>
      <c r="X133" s="290"/>
      <c r="Y133" s="290"/>
      <c r="Z133" s="290"/>
      <c r="AA133" s="290"/>
      <c r="AB133" s="290"/>
      <c r="AC133" s="290"/>
      <c r="AD133" s="290"/>
      <c r="AE133" s="290"/>
      <c r="AF133" s="289"/>
      <c r="AG133" s="289"/>
      <c r="AH133" s="289"/>
      <c r="AI133" s="289"/>
      <c r="AJ133" s="289"/>
      <c r="AK133" s="289"/>
      <c r="AL133" s="289"/>
      <c r="AM133" s="289"/>
      <c r="AN133" s="289"/>
      <c r="AO133" s="289"/>
      <c r="AP133" s="289"/>
      <c r="AQ133" s="289"/>
      <c r="AR133" s="289"/>
      <c r="AS133" s="289"/>
      <c r="AT133" s="289"/>
      <c r="AU133" s="289"/>
      <c r="AV133" s="289"/>
      <c r="AW133" s="289"/>
      <c r="AX133" s="289"/>
      <c r="AY133" s="289"/>
      <c r="AZ133" s="289"/>
      <c r="BA133" s="289"/>
      <c r="BB133" s="289"/>
      <c r="BC133" s="289"/>
      <c r="BD133" s="289"/>
      <c r="BE133" s="289"/>
      <c r="BF133" s="289"/>
      <c r="BG133" s="289"/>
      <c r="BH133" s="289"/>
      <c r="BI133" s="289"/>
      <c r="BJ133" s="289"/>
      <c r="BK133" s="289"/>
      <c r="BL133" s="289"/>
      <c r="BM133" s="289"/>
      <c r="BN133" s="289"/>
    </row>
    <row r="134" spans="1:66" s="288" customFormat="1" ht="38.25" x14ac:dyDescent="0.2">
      <c r="A134" s="310"/>
      <c r="B134" s="310"/>
      <c r="C134" s="307"/>
      <c r="D134" s="305" t="s">
        <v>1254</v>
      </c>
      <c r="E134" s="307" t="s">
        <v>1253</v>
      </c>
      <c r="F134" s="309">
        <v>1</v>
      </c>
      <c r="G134" s="309"/>
      <c r="H134" s="309"/>
      <c r="I134" s="309"/>
      <c r="J134" s="309"/>
      <c r="K134" s="309"/>
      <c r="L134" s="309"/>
      <c r="M134" s="309"/>
      <c r="N134" s="309"/>
      <c r="O134" s="309"/>
      <c r="P134" s="309"/>
      <c r="Q134" s="309"/>
      <c r="R134" s="308">
        <f t="shared" si="5"/>
        <v>1</v>
      </c>
      <c r="S134" s="307" t="s">
        <v>5</v>
      </c>
      <c r="T134" s="306"/>
      <c r="U134" s="305" t="s">
        <v>1252</v>
      </c>
      <c r="V134" s="324" t="s">
        <v>1528</v>
      </c>
      <c r="W134" s="305"/>
      <c r="X134" s="290"/>
      <c r="Y134" s="290"/>
      <c r="Z134" s="290"/>
      <c r="AA134" s="290"/>
      <c r="AB134" s="290"/>
      <c r="AC134" s="290"/>
      <c r="AD134" s="290"/>
      <c r="AE134" s="290"/>
      <c r="AF134" s="289"/>
      <c r="AG134" s="289"/>
      <c r="AH134" s="289"/>
      <c r="AI134" s="289"/>
      <c r="AJ134" s="289"/>
      <c r="AK134" s="289"/>
      <c r="AL134" s="289"/>
      <c r="AM134" s="289"/>
      <c r="AN134" s="289"/>
      <c r="AO134" s="289"/>
      <c r="AP134" s="289"/>
      <c r="AQ134" s="289"/>
      <c r="AR134" s="289"/>
      <c r="AS134" s="289"/>
      <c r="AT134" s="289"/>
      <c r="AU134" s="289"/>
      <c r="AV134" s="289"/>
      <c r="AW134" s="289"/>
      <c r="AX134" s="289"/>
      <c r="AY134" s="289"/>
      <c r="AZ134" s="289"/>
      <c r="BA134" s="289"/>
      <c r="BB134" s="289"/>
      <c r="BC134" s="289"/>
      <c r="BD134" s="289"/>
      <c r="BE134" s="289"/>
      <c r="BF134" s="289"/>
      <c r="BG134" s="289"/>
      <c r="BH134" s="289"/>
      <c r="BI134" s="289"/>
      <c r="BJ134" s="289"/>
      <c r="BK134" s="289"/>
      <c r="BL134" s="289"/>
      <c r="BM134" s="289"/>
      <c r="BN134" s="289"/>
    </row>
    <row r="135" spans="1:66" s="288" customFormat="1" ht="63.75" x14ac:dyDescent="0.2">
      <c r="A135" s="310"/>
      <c r="B135" s="310"/>
      <c r="C135" s="307" t="s">
        <v>1251</v>
      </c>
      <c r="D135" s="305" t="s">
        <v>1162</v>
      </c>
      <c r="E135" s="307" t="s">
        <v>1250</v>
      </c>
      <c r="F135" s="309"/>
      <c r="G135" s="309"/>
      <c r="H135" s="309"/>
      <c r="I135" s="309"/>
      <c r="J135" s="309"/>
      <c r="K135" s="309"/>
      <c r="L135" s="309"/>
      <c r="M135" s="309"/>
      <c r="N135" s="309"/>
      <c r="O135" s="309">
        <v>1</v>
      </c>
      <c r="P135" s="309"/>
      <c r="Q135" s="309"/>
      <c r="R135" s="308">
        <f t="shared" si="5"/>
        <v>1</v>
      </c>
      <c r="S135" s="307" t="s">
        <v>5</v>
      </c>
      <c r="T135" s="306"/>
      <c r="U135" s="305" t="s">
        <v>1249</v>
      </c>
      <c r="V135" s="324" t="s">
        <v>1528</v>
      </c>
      <c r="W135" s="305"/>
      <c r="X135" s="290"/>
      <c r="Y135" s="290"/>
      <c r="Z135" s="290"/>
      <c r="AA135" s="290"/>
      <c r="AB135" s="290"/>
      <c r="AC135" s="290"/>
      <c r="AD135" s="290"/>
      <c r="AE135" s="290"/>
      <c r="AF135" s="289"/>
      <c r="AG135" s="289"/>
      <c r="AH135" s="289"/>
      <c r="AI135" s="289"/>
      <c r="AJ135" s="289"/>
      <c r="AK135" s="289"/>
      <c r="AL135" s="289"/>
      <c r="AM135" s="289"/>
      <c r="AN135" s="289"/>
      <c r="AO135" s="289"/>
      <c r="AP135" s="289"/>
      <c r="AQ135" s="289"/>
      <c r="AR135" s="289"/>
      <c r="AS135" s="289"/>
      <c r="AT135" s="289"/>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row>
    <row r="136" spans="1:66" ht="89.25" x14ac:dyDescent="0.2">
      <c r="A136" s="310" t="s">
        <v>1094</v>
      </c>
      <c r="B136" s="310" t="s">
        <v>1171</v>
      </c>
      <c r="C136" s="306" t="s">
        <v>1248</v>
      </c>
      <c r="D136" s="305" t="s">
        <v>1124</v>
      </c>
      <c r="E136" s="307" t="s">
        <v>1575</v>
      </c>
      <c r="F136" s="309">
        <v>1</v>
      </c>
      <c r="G136" s="309"/>
      <c r="H136" s="309"/>
      <c r="I136" s="309">
        <v>1</v>
      </c>
      <c r="J136" s="309"/>
      <c r="K136" s="309"/>
      <c r="L136" s="309">
        <v>1</v>
      </c>
      <c r="M136" s="309"/>
      <c r="N136" s="309"/>
      <c r="O136" s="309">
        <v>1</v>
      </c>
      <c r="P136" s="309"/>
      <c r="Q136" s="309"/>
      <c r="R136" s="308">
        <f t="shared" si="5"/>
        <v>4</v>
      </c>
      <c r="S136" s="307" t="s">
        <v>1058</v>
      </c>
      <c r="T136" s="306"/>
      <c r="U136" s="305"/>
      <c r="V136" s="324" t="s">
        <v>1525</v>
      </c>
      <c r="W136" s="305"/>
    </row>
    <row r="137" spans="1:66" ht="38.25" x14ac:dyDescent="0.2">
      <c r="A137" s="310"/>
      <c r="B137" s="310"/>
      <c r="C137" s="307"/>
      <c r="D137" s="305" t="s">
        <v>1125</v>
      </c>
      <c r="E137" s="307" t="s">
        <v>1247</v>
      </c>
      <c r="F137" s="309"/>
      <c r="G137" s="309"/>
      <c r="H137" s="309"/>
      <c r="I137" s="309"/>
      <c r="J137" s="309"/>
      <c r="K137" s="309">
        <v>1</v>
      </c>
      <c r="L137" s="309"/>
      <c r="M137" s="309"/>
      <c r="N137" s="309"/>
      <c r="O137" s="309"/>
      <c r="P137" s="309"/>
      <c r="Q137" s="309">
        <v>1</v>
      </c>
      <c r="R137" s="308">
        <f t="shared" si="5"/>
        <v>2</v>
      </c>
      <c r="S137" s="307" t="s">
        <v>1058</v>
      </c>
      <c r="T137" s="306" t="s">
        <v>5</v>
      </c>
      <c r="U137" s="305" t="s">
        <v>1246</v>
      </c>
      <c r="V137" s="324" t="s">
        <v>1525</v>
      </c>
      <c r="W137" s="305"/>
    </row>
    <row r="138" spans="1:66" ht="38.25" x14ac:dyDescent="0.2">
      <c r="A138" s="310"/>
      <c r="B138" s="310"/>
      <c r="C138" s="307"/>
      <c r="D138" s="305" t="s">
        <v>1126</v>
      </c>
      <c r="E138" s="307" t="s">
        <v>1245</v>
      </c>
      <c r="F138" s="309"/>
      <c r="G138" s="309"/>
      <c r="H138" s="309"/>
      <c r="I138" s="309"/>
      <c r="J138" s="309">
        <v>1</v>
      </c>
      <c r="K138" s="309"/>
      <c r="L138" s="309"/>
      <c r="M138" s="309"/>
      <c r="N138" s="309"/>
      <c r="O138" s="309">
        <v>1</v>
      </c>
      <c r="P138" s="309"/>
      <c r="Q138" s="309"/>
      <c r="R138" s="308">
        <f t="shared" si="5"/>
        <v>2</v>
      </c>
      <c r="S138" s="307" t="s">
        <v>1058</v>
      </c>
      <c r="T138" s="306"/>
      <c r="U138" s="305"/>
      <c r="V138" s="324" t="s">
        <v>1525</v>
      </c>
      <c r="W138" s="305"/>
    </row>
    <row r="139" spans="1:66" s="288" customFormat="1" ht="102" x14ac:dyDescent="0.2">
      <c r="A139" s="310"/>
      <c r="B139" s="310"/>
      <c r="C139" s="307" t="s">
        <v>1244</v>
      </c>
      <c r="D139" s="305" t="s">
        <v>1172</v>
      </c>
      <c r="E139" s="307" t="s">
        <v>1243</v>
      </c>
      <c r="F139" s="312"/>
      <c r="G139" s="312"/>
      <c r="H139" s="312">
        <v>1</v>
      </c>
      <c r="I139" s="312">
        <v>1</v>
      </c>
      <c r="J139" s="312">
        <v>1</v>
      </c>
      <c r="K139" s="312">
        <v>1</v>
      </c>
      <c r="L139" s="312">
        <v>1</v>
      </c>
      <c r="M139" s="312">
        <v>1</v>
      </c>
      <c r="N139" s="312">
        <v>1</v>
      </c>
      <c r="O139" s="312">
        <v>1</v>
      </c>
      <c r="P139" s="312">
        <v>1</v>
      </c>
      <c r="Q139" s="312">
        <v>1</v>
      </c>
      <c r="R139" s="308">
        <f t="shared" si="5"/>
        <v>10</v>
      </c>
      <c r="S139" s="307" t="s">
        <v>1058</v>
      </c>
      <c r="T139" s="306"/>
      <c r="U139" s="305" t="s">
        <v>1242</v>
      </c>
      <c r="V139" s="324" t="s">
        <v>1526</v>
      </c>
      <c r="W139" s="305"/>
      <c r="X139" s="290"/>
      <c r="Y139" s="290"/>
      <c r="Z139" s="290"/>
      <c r="AA139" s="290"/>
      <c r="AB139" s="290"/>
      <c r="AC139" s="290"/>
      <c r="AD139" s="290"/>
      <c r="AE139" s="290"/>
      <c r="AF139" s="289"/>
      <c r="AG139" s="289"/>
      <c r="AH139" s="289"/>
      <c r="AI139" s="289"/>
      <c r="AJ139" s="289"/>
      <c r="AK139" s="289"/>
      <c r="AL139" s="289"/>
      <c r="AM139" s="289"/>
      <c r="AN139" s="289"/>
      <c r="AO139" s="289"/>
      <c r="AP139" s="289"/>
      <c r="AQ139" s="289"/>
      <c r="AR139" s="289"/>
      <c r="AS139" s="289"/>
      <c r="AT139" s="289"/>
      <c r="AU139" s="289"/>
      <c r="AV139" s="289"/>
      <c r="AW139" s="289"/>
      <c r="AX139" s="289"/>
      <c r="AY139" s="289"/>
      <c r="AZ139" s="289"/>
      <c r="BA139" s="289"/>
      <c r="BB139" s="289"/>
      <c r="BC139" s="289"/>
      <c r="BD139" s="289"/>
      <c r="BE139" s="289"/>
      <c r="BF139" s="289"/>
      <c r="BG139" s="289"/>
      <c r="BH139" s="289"/>
      <c r="BI139" s="289"/>
      <c r="BJ139" s="289"/>
      <c r="BK139" s="289"/>
      <c r="BL139" s="289"/>
      <c r="BM139" s="289"/>
      <c r="BN139" s="289"/>
    </row>
    <row r="140" spans="1:66" s="288" customFormat="1" ht="51" x14ac:dyDescent="0.2">
      <c r="A140" s="310"/>
      <c r="B140" s="310"/>
      <c r="C140" s="307"/>
      <c r="D140" s="305" t="s">
        <v>1174</v>
      </c>
      <c r="E140" s="307" t="s">
        <v>1241</v>
      </c>
      <c r="F140" s="312">
        <v>1</v>
      </c>
      <c r="G140" s="312">
        <v>1</v>
      </c>
      <c r="H140" s="312">
        <v>1</v>
      </c>
      <c r="I140" s="312">
        <v>2</v>
      </c>
      <c r="J140" s="312">
        <v>1</v>
      </c>
      <c r="K140" s="312">
        <v>1</v>
      </c>
      <c r="L140" s="312">
        <v>2</v>
      </c>
      <c r="M140" s="312">
        <v>1</v>
      </c>
      <c r="N140" s="312">
        <v>1</v>
      </c>
      <c r="O140" s="312">
        <v>2</v>
      </c>
      <c r="P140" s="312">
        <v>1</v>
      </c>
      <c r="Q140" s="312">
        <v>1</v>
      </c>
      <c r="R140" s="308">
        <f t="shared" si="5"/>
        <v>15</v>
      </c>
      <c r="S140" s="307" t="s">
        <v>1049</v>
      </c>
      <c r="T140" s="306"/>
      <c r="U140" s="305"/>
      <c r="V140" s="324" t="s">
        <v>1526</v>
      </c>
      <c r="W140" s="305"/>
      <c r="X140" s="290"/>
      <c r="Y140" s="290"/>
      <c r="Z140" s="290"/>
      <c r="AA140" s="290"/>
      <c r="AB140" s="290"/>
      <c r="AC140" s="290"/>
      <c r="AD140" s="290"/>
      <c r="AE140" s="290"/>
      <c r="AF140" s="289"/>
      <c r="AG140" s="289"/>
      <c r="AH140" s="289"/>
      <c r="AI140" s="289"/>
      <c r="AJ140" s="289"/>
      <c r="AK140" s="289"/>
      <c r="AL140" s="289"/>
      <c r="AM140" s="289"/>
      <c r="AN140" s="289"/>
      <c r="AO140" s="289"/>
      <c r="AP140" s="289"/>
      <c r="AQ140" s="289"/>
      <c r="AR140" s="289"/>
      <c r="AS140" s="289"/>
      <c r="AT140" s="289"/>
      <c r="AU140" s="289"/>
      <c r="AV140" s="289"/>
      <c r="AW140" s="289"/>
      <c r="AX140" s="289"/>
      <c r="AY140" s="289"/>
      <c r="AZ140" s="289"/>
      <c r="BA140" s="289"/>
      <c r="BB140" s="289"/>
      <c r="BC140" s="289"/>
      <c r="BD140" s="289"/>
      <c r="BE140" s="289"/>
      <c r="BF140" s="289"/>
      <c r="BG140" s="289"/>
      <c r="BH140" s="289"/>
      <c r="BI140" s="289"/>
      <c r="BJ140" s="289"/>
      <c r="BK140" s="289"/>
      <c r="BL140" s="289"/>
      <c r="BM140" s="289"/>
      <c r="BN140" s="289"/>
    </row>
    <row r="141" spans="1:66" s="288" customFormat="1" ht="63.75" x14ac:dyDescent="0.2">
      <c r="A141" s="310"/>
      <c r="B141" s="310"/>
      <c r="C141" s="307"/>
      <c r="D141" s="305" t="s">
        <v>1175</v>
      </c>
      <c r="E141" s="307" t="s">
        <v>1240</v>
      </c>
      <c r="F141" s="312">
        <v>1</v>
      </c>
      <c r="G141" s="312">
        <v>1</v>
      </c>
      <c r="H141" s="312">
        <v>1</v>
      </c>
      <c r="I141" s="312">
        <v>1</v>
      </c>
      <c r="J141" s="312">
        <v>1</v>
      </c>
      <c r="K141" s="312">
        <v>1</v>
      </c>
      <c r="L141" s="312">
        <v>1</v>
      </c>
      <c r="M141" s="312">
        <v>1</v>
      </c>
      <c r="N141" s="312">
        <v>1</v>
      </c>
      <c r="O141" s="312">
        <v>1</v>
      </c>
      <c r="P141" s="312">
        <v>1</v>
      </c>
      <c r="Q141" s="312">
        <v>1</v>
      </c>
      <c r="R141" s="308">
        <f t="shared" si="5"/>
        <v>12</v>
      </c>
      <c r="S141" s="307" t="s">
        <v>1058</v>
      </c>
      <c r="T141" s="306"/>
      <c r="U141" s="305"/>
      <c r="V141" s="324" t="s">
        <v>1526</v>
      </c>
      <c r="W141" s="305"/>
      <c r="X141" s="290"/>
      <c r="Y141" s="290"/>
      <c r="Z141" s="290"/>
      <c r="AA141" s="290"/>
      <c r="AB141" s="290"/>
      <c r="AC141" s="290"/>
      <c r="AD141" s="290"/>
      <c r="AE141" s="290"/>
      <c r="AF141" s="289"/>
      <c r="AG141" s="289"/>
      <c r="AH141" s="289"/>
      <c r="AI141" s="289"/>
      <c r="AJ141" s="289"/>
      <c r="AK141" s="289"/>
      <c r="AL141" s="289"/>
      <c r="AM141" s="289"/>
      <c r="AN141" s="289"/>
      <c r="AO141" s="289"/>
      <c r="AP141" s="289"/>
      <c r="AQ141" s="289"/>
      <c r="AR141" s="289"/>
      <c r="AS141" s="289"/>
      <c r="AT141" s="289"/>
      <c r="AU141" s="289"/>
      <c r="AV141" s="289"/>
      <c r="AW141" s="289"/>
      <c r="AX141" s="289"/>
      <c r="AY141" s="289"/>
      <c r="AZ141" s="289"/>
      <c r="BA141" s="289"/>
      <c r="BB141" s="289"/>
      <c r="BC141" s="289"/>
      <c r="BD141" s="289"/>
      <c r="BE141" s="289"/>
      <c r="BF141" s="289"/>
      <c r="BG141" s="289"/>
      <c r="BH141" s="289"/>
      <c r="BI141" s="289"/>
      <c r="BJ141" s="289"/>
      <c r="BK141" s="289"/>
      <c r="BL141" s="289"/>
      <c r="BM141" s="289"/>
      <c r="BN141" s="289"/>
    </row>
    <row r="142" spans="1:66" s="288" customFormat="1" ht="89.25" x14ac:dyDescent="0.2">
      <c r="A142" s="310"/>
      <c r="B142" s="310"/>
      <c r="C142" s="307"/>
      <c r="D142" s="305" t="s">
        <v>1239</v>
      </c>
      <c r="E142" s="307" t="s">
        <v>1238</v>
      </c>
      <c r="F142" s="312">
        <v>1</v>
      </c>
      <c r="G142" s="312">
        <v>1</v>
      </c>
      <c r="H142" s="312">
        <v>2</v>
      </c>
      <c r="I142" s="312">
        <v>1</v>
      </c>
      <c r="J142" s="312">
        <v>1</v>
      </c>
      <c r="K142" s="312">
        <v>2</v>
      </c>
      <c r="L142" s="312">
        <v>1</v>
      </c>
      <c r="M142" s="312">
        <v>1</v>
      </c>
      <c r="N142" s="312">
        <v>2</v>
      </c>
      <c r="O142" s="312">
        <v>1</v>
      </c>
      <c r="P142" s="312">
        <v>1</v>
      </c>
      <c r="Q142" s="312">
        <v>3</v>
      </c>
      <c r="R142" s="308">
        <f t="shared" si="5"/>
        <v>17</v>
      </c>
      <c r="S142" s="307" t="s">
        <v>1058</v>
      </c>
      <c r="T142" s="306"/>
      <c r="U142" s="305"/>
      <c r="V142" s="324" t="s">
        <v>1526</v>
      </c>
      <c r="W142" s="305"/>
      <c r="X142" s="290"/>
      <c r="Y142" s="290"/>
      <c r="Z142" s="290"/>
      <c r="AA142" s="290"/>
      <c r="AB142" s="290"/>
      <c r="AC142" s="290"/>
      <c r="AD142" s="290"/>
      <c r="AE142" s="290"/>
      <c r="AF142" s="289"/>
      <c r="AG142" s="289"/>
      <c r="AH142" s="289"/>
      <c r="AI142" s="289"/>
      <c r="AJ142" s="289"/>
      <c r="AK142" s="289"/>
      <c r="AL142" s="289"/>
      <c r="AM142" s="289"/>
      <c r="AN142" s="289"/>
      <c r="AO142" s="289"/>
      <c r="AP142" s="289"/>
      <c r="AQ142" s="289"/>
      <c r="AR142" s="289"/>
      <c r="AS142" s="289"/>
      <c r="AT142" s="289"/>
      <c r="AU142" s="289"/>
      <c r="AV142" s="289"/>
      <c r="AW142" s="289"/>
      <c r="AX142" s="289"/>
      <c r="AY142" s="289"/>
      <c r="AZ142" s="289"/>
      <c r="BA142" s="289"/>
      <c r="BB142" s="289"/>
      <c r="BC142" s="289"/>
      <c r="BD142" s="289"/>
      <c r="BE142" s="289"/>
      <c r="BF142" s="289"/>
      <c r="BG142" s="289"/>
      <c r="BH142" s="289"/>
      <c r="BI142" s="289"/>
      <c r="BJ142" s="289"/>
      <c r="BK142" s="289"/>
      <c r="BL142" s="289"/>
      <c r="BM142" s="289"/>
      <c r="BN142" s="289"/>
    </row>
    <row r="143" spans="1:66" s="288" customFormat="1" ht="63.75" x14ac:dyDescent="0.2">
      <c r="A143" s="310"/>
      <c r="B143" s="310"/>
      <c r="C143" s="307"/>
      <c r="D143" s="305" t="s">
        <v>1237</v>
      </c>
      <c r="E143" s="307" t="s">
        <v>1236</v>
      </c>
      <c r="F143" s="312">
        <v>1</v>
      </c>
      <c r="G143" s="312">
        <v>1</v>
      </c>
      <c r="H143" s="312">
        <v>2</v>
      </c>
      <c r="I143" s="312">
        <v>1</v>
      </c>
      <c r="J143" s="312">
        <v>1</v>
      </c>
      <c r="K143" s="312">
        <v>2</v>
      </c>
      <c r="L143" s="312">
        <v>1</v>
      </c>
      <c r="M143" s="312">
        <v>1</v>
      </c>
      <c r="N143" s="312">
        <v>2</v>
      </c>
      <c r="O143" s="312">
        <v>1</v>
      </c>
      <c r="P143" s="312">
        <v>1</v>
      </c>
      <c r="Q143" s="312">
        <v>3</v>
      </c>
      <c r="R143" s="308">
        <f t="shared" ref="R143:R163" si="6">SUM(F143:Q143)</f>
        <v>17</v>
      </c>
      <c r="S143" s="307" t="s">
        <v>1058</v>
      </c>
      <c r="T143" s="306"/>
      <c r="U143" s="305" t="s">
        <v>1235</v>
      </c>
      <c r="V143" s="324" t="s">
        <v>1526</v>
      </c>
      <c r="W143" s="305"/>
      <c r="X143" s="290"/>
      <c r="Y143" s="290"/>
      <c r="Z143" s="290"/>
      <c r="AA143" s="290"/>
      <c r="AB143" s="290"/>
      <c r="AC143" s="290"/>
      <c r="AD143" s="290"/>
      <c r="AE143" s="290"/>
      <c r="AF143" s="289"/>
      <c r="AG143" s="289"/>
      <c r="AH143" s="289"/>
      <c r="AI143" s="289"/>
      <c r="AJ143" s="289"/>
      <c r="AK143" s="289"/>
      <c r="AL143" s="289"/>
      <c r="AM143" s="289"/>
      <c r="AN143" s="289"/>
      <c r="AO143" s="289"/>
      <c r="AP143" s="289"/>
      <c r="AQ143" s="289"/>
      <c r="AR143" s="289"/>
      <c r="AS143" s="289"/>
      <c r="AT143" s="289"/>
      <c r="AU143" s="289"/>
      <c r="AV143" s="289"/>
      <c r="AW143" s="289"/>
      <c r="AX143" s="289"/>
      <c r="AY143" s="289"/>
      <c r="AZ143" s="289"/>
      <c r="BA143" s="289"/>
      <c r="BB143" s="289"/>
      <c r="BC143" s="289"/>
      <c r="BD143" s="289"/>
      <c r="BE143" s="289"/>
      <c r="BF143" s="289"/>
      <c r="BG143" s="289"/>
      <c r="BH143" s="289"/>
      <c r="BI143" s="289"/>
      <c r="BJ143" s="289"/>
      <c r="BK143" s="289"/>
      <c r="BL143" s="289"/>
      <c r="BM143" s="289"/>
      <c r="BN143" s="289"/>
    </row>
    <row r="144" spans="1:66" s="288" customFormat="1" ht="76.5" x14ac:dyDescent="0.2">
      <c r="A144" s="310"/>
      <c r="B144" s="310"/>
      <c r="C144" s="307"/>
      <c r="D144" s="305" t="s">
        <v>1234</v>
      </c>
      <c r="E144" s="307" t="s">
        <v>1233</v>
      </c>
      <c r="F144" s="312">
        <v>1</v>
      </c>
      <c r="G144" s="312">
        <v>1</v>
      </c>
      <c r="H144" s="312">
        <v>1</v>
      </c>
      <c r="I144" s="312">
        <v>1</v>
      </c>
      <c r="J144" s="312">
        <v>1</v>
      </c>
      <c r="K144" s="312">
        <v>1</v>
      </c>
      <c r="L144" s="312">
        <v>1</v>
      </c>
      <c r="M144" s="312">
        <v>1</v>
      </c>
      <c r="N144" s="312">
        <v>1</v>
      </c>
      <c r="O144" s="312">
        <v>1</v>
      </c>
      <c r="P144" s="312">
        <v>1</v>
      </c>
      <c r="Q144" s="312">
        <v>1</v>
      </c>
      <c r="R144" s="308">
        <f t="shared" si="6"/>
        <v>12</v>
      </c>
      <c r="S144" s="307" t="s">
        <v>1058</v>
      </c>
      <c r="T144" s="306"/>
      <c r="U144" s="305"/>
      <c r="V144" s="324" t="s">
        <v>1526</v>
      </c>
      <c r="W144" s="305"/>
      <c r="X144" s="290"/>
      <c r="Y144" s="290"/>
      <c r="Z144" s="290"/>
      <c r="AA144" s="290"/>
      <c r="AB144" s="290"/>
      <c r="AC144" s="290"/>
      <c r="AD144" s="290"/>
      <c r="AE144" s="290"/>
      <c r="AF144" s="289"/>
      <c r="AG144" s="289"/>
      <c r="AH144" s="289"/>
      <c r="AI144" s="289"/>
      <c r="AJ144" s="289"/>
      <c r="AK144" s="289"/>
      <c r="AL144" s="289"/>
      <c r="AM144" s="289"/>
      <c r="AN144" s="289"/>
      <c r="AO144" s="289"/>
      <c r="AP144" s="289"/>
      <c r="AQ144" s="289"/>
      <c r="AR144" s="289"/>
      <c r="AS144" s="289"/>
      <c r="AT144" s="289"/>
      <c r="AU144" s="289"/>
      <c r="AV144" s="289"/>
      <c r="AW144" s="289"/>
      <c r="AX144" s="289"/>
      <c r="AY144" s="289"/>
      <c r="AZ144" s="289"/>
      <c r="BA144" s="289"/>
      <c r="BB144" s="289"/>
      <c r="BC144" s="289"/>
      <c r="BD144" s="289"/>
      <c r="BE144" s="289"/>
      <c r="BF144" s="289"/>
      <c r="BG144" s="289"/>
      <c r="BH144" s="289"/>
      <c r="BI144" s="289"/>
      <c r="BJ144" s="289"/>
      <c r="BK144" s="289"/>
      <c r="BL144" s="289"/>
      <c r="BM144" s="289"/>
      <c r="BN144" s="289"/>
    </row>
    <row r="145" spans="1:66" s="288" customFormat="1" ht="51" x14ac:dyDescent="0.2">
      <c r="A145" s="310"/>
      <c r="B145" s="310"/>
      <c r="C145" s="307"/>
      <c r="D145" s="305" t="s">
        <v>1232</v>
      </c>
      <c r="E145" s="307" t="s">
        <v>1231</v>
      </c>
      <c r="F145" s="312"/>
      <c r="G145" s="312"/>
      <c r="H145" s="312"/>
      <c r="I145" s="312"/>
      <c r="J145" s="312"/>
      <c r="K145" s="312"/>
      <c r="L145" s="312"/>
      <c r="M145" s="312"/>
      <c r="N145" s="311"/>
      <c r="O145" s="311"/>
      <c r="P145" s="311"/>
      <c r="Q145" s="311">
        <v>1</v>
      </c>
      <c r="R145" s="308">
        <f t="shared" si="6"/>
        <v>1</v>
      </c>
      <c r="S145" s="307" t="s">
        <v>1049</v>
      </c>
      <c r="T145" s="306"/>
      <c r="U145" s="305"/>
      <c r="V145" s="324" t="s">
        <v>1526</v>
      </c>
      <c r="W145" s="305"/>
      <c r="X145" s="290"/>
      <c r="Y145" s="290"/>
      <c r="Z145" s="290"/>
      <c r="AA145" s="290"/>
      <c r="AB145" s="290"/>
      <c r="AC145" s="290"/>
      <c r="AD145" s="290"/>
      <c r="AE145" s="290"/>
      <c r="AF145" s="289"/>
      <c r="AG145" s="289"/>
      <c r="AH145" s="289"/>
      <c r="AI145" s="289"/>
      <c r="AJ145" s="289"/>
      <c r="AK145" s="289"/>
      <c r="AL145" s="289"/>
      <c r="AM145" s="289"/>
      <c r="AN145" s="289"/>
      <c r="AO145" s="289"/>
      <c r="AP145" s="289"/>
      <c r="AQ145" s="289"/>
      <c r="AR145" s="289"/>
      <c r="AS145" s="289"/>
      <c r="AT145" s="289"/>
      <c r="AU145" s="289"/>
      <c r="AV145" s="289"/>
      <c r="AW145" s="289"/>
      <c r="AX145" s="289"/>
      <c r="AY145" s="289"/>
      <c r="AZ145" s="289"/>
      <c r="BA145" s="289"/>
      <c r="BB145" s="289"/>
      <c r="BC145" s="289"/>
      <c r="BD145" s="289"/>
      <c r="BE145" s="289"/>
      <c r="BF145" s="289"/>
      <c r="BG145" s="289"/>
      <c r="BH145" s="289"/>
      <c r="BI145" s="289"/>
      <c r="BJ145" s="289"/>
      <c r="BK145" s="289"/>
      <c r="BL145" s="289"/>
      <c r="BM145" s="289"/>
      <c r="BN145" s="289"/>
    </row>
    <row r="146" spans="1:66" s="288" customFormat="1" ht="51" x14ac:dyDescent="0.2">
      <c r="A146" s="310"/>
      <c r="B146" s="310"/>
      <c r="C146" s="307" t="s">
        <v>1230</v>
      </c>
      <c r="D146" s="305" t="s">
        <v>1176</v>
      </c>
      <c r="E146" s="307" t="s">
        <v>1229</v>
      </c>
      <c r="F146" s="305"/>
      <c r="G146" s="305"/>
      <c r="H146" s="305"/>
      <c r="I146" s="305">
        <v>1</v>
      </c>
      <c r="J146" s="305">
        <v>1</v>
      </c>
      <c r="K146" s="305">
        <v>1</v>
      </c>
      <c r="L146" s="305">
        <v>1</v>
      </c>
      <c r="M146" s="305">
        <v>1</v>
      </c>
      <c r="N146" s="305">
        <v>1</v>
      </c>
      <c r="O146" s="305">
        <v>1</v>
      </c>
      <c r="P146" s="305">
        <v>1</v>
      </c>
      <c r="Q146" s="305">
        <v>1</v>
      </c>
      <c r="R146" s="308">
        <f t="shared" si="6"/>
        <v>9</v>
      </c>
      <c r="S146" s="307" t="s">
        <v>5</v>
      </c>
      <c r="T146" s="306"/>
      <c r="U146" s="305" t="s">
        <v>1228</v>
      </c>
      <c r="V146" s="324" t="s">
        <v>1526</v>
      </c>
      <c r="W146" s="305"/>
      <c r="X146" s="290"/>
      <c r="Y146" s="290"/>
      <c r="Z146" s="290"/>
      <c r="AA146" s="290"/>
      <c r="AB146" s="290"/>
      <c r="AC146" s="290"/>
      <c r="AD146" s="290"/>
      <c r="AE146" s="290"/>
      <c r="AF146" s="289"/>
      <c r="AG146" s="289"/>
      <c r="AH146" s="289"/>
      <c r="AI146" s="289"/>
      <c r="AJ146" s="289"/>
      <c r="AK146" s="289"/>
      <c r="AL146" s="289"/>
      <c r="AM146" s="289"/>
      <c r="AN146" s="289"/>
      <c r="AO146" s="289"/>
      <c r="AP146" s="289"/>
      <c r="AQ146" s="289"/>
      <c r="AR146" s="289"/>
      <c r="AS146" s="289"/>
      <c r="AT146" s="289"/>
      <c r="AU146" s="289"/>
      <c r="AV146" s="289"/>
      <c r="AW146" s="289"/>
      <c r="AX146" s="289"/>
      <c r="AY146" s="289"/>
      <c r="AZ146" s="289"/>
      <c r="BA146" s="289"/>
      <c r="BB146" s="289"/>
      <c r="BC146" s="289"/>
      <c r="BD146" s="289"/>
      <c r="BE146" s="289"/>
      <c r="BF146" s="289"/>
      <c r="BG146" s="289"/>
      <c r="BH146" s="289"/>
      <c r="BI146" s="289"/>
      <c r="BJ146" s="289"/>
      <c r="BK146" s="289"/>
      <c r="BL146" s="289"/>
      <c r="BM146" s="289"/>
      <c r="BN146" s="289"/>
    </row>
    <row r="147" spans="1:66" s="288" customFormat="1" ht="25.5" x14ac:dyDescent="0.2">
      <c r="A147" s="310"/>
      <c r="B147" s="310"/>
      <c r="C147" s="307"/>
      <c r="D147" s="305" t="s">
        <v>1177</v>
      </c>
      <c r="E147" s="307" t="s">
        <v>1227</v>
      </c>
      <c r="F147" s="305">
        <v>1</v>
      </c>
      <c r="G147" s="305">
        <v>1</v>
      </c>
      <c r="H147" s="305">
        <v>1</v>
      </c>
      <c r="I147" s="305">
        <v>1</v>
      </c>
      <c r="J147" s="305">
        <v>1</v>
      </c>
      <c r="K147" s="305">
        <v>1</v>
      </c>
      <c r="L147" s="305">
        <v>1</v>
      </c>
      <c r="M147" s="305">
        <v>1</v>
      </c>
      <c r="N147" s="305">
        <v>1</v>
      </c>
      <c r="O147" s="305">
        <v>1</v>
      </c>
      <c r="P147" s="305">
        <v>1</v>
      </c>
      <c r="Q147" s="305">
        <v>1</v>
      </c>
      <c r="R147" s="308">
        <f t="shared" si="6"/>
        <v>12</v>
      </c>
      <c r="S147" s="307" t="s">
        <v>1058</v>
      </c>
      <c r="T147" s="306"/>
      <c r="U147" s="305"/>
      <c r="V147" s="324" t="s">
        <v>1526</v>
      </c>
      <c r="W147" s="305"/>
      <c r="X147" s="290"/>
      <c r="Y147" s="290"/>
      <c r="Z147" s="290"/>
      <c r="AA147" s="290"/>
      <c r="AB147" s="290"/>
      <c r="AC147" s="290"/>
      <c r="AD147" s="290"/>
      <c r="AE147" s="290"/>
      <c r="AF147" s="289"/>
      <c r="AG147" s="289"/>
      <c r="AH147" s="289"/>
      <c r="AI147" s="289"/>
      <c r="AJ147" s="289"/>
      <c r="AK147" s="289"/>
      <c r="AL147" s="289"/>
      <c r="AM147" s="289"/>
      <c r="AN147" s="289"/>
      <c r="AO147" s="289"/>
      <c r="AP147" s="289"/>
      <c r="AQ147" s="289"/>
      <c r="AR147" s="289"/>
      <c r="AS147" s="289"/>
      <c r="AT147" s="289"/>
      <c r="AU147" s="289"/>
      <c r="AV147" s="289"/>
      <c r="AW147" s="289"/>
      <c r="AX147" s="289"/>
      <c r="AY147" s="289"/>
      <c r="AZ147" s="289"/>
      <c r="BA147" s="289"/>
      <c r="BB147" s="289"/>
      <c r="BC147" s="289"/>
      <c r="BD147" s="289"/>
      <c r="BE147" s="289"/>
      <c r="BF147" s="289"/>
      <c r="BG147" s="289"/>
      <c r="BH147" s="289"/>
      <c r="BI147" s="289"/>
      <c r="BJ147" s="289"/>
      <c r="BK147" s="289"/>
      <c r="BL147" s="289"/>
      <c r="BM147" s="289"/>
      <c r="BN147" s="289"/>
    </row>
    <row r="148" spans="1:66" s="288" customFormat="1" ht="25.5" x14ac:dyDescent="0.2">
      <c r="A148" s="310"/>
      <c r="B148" s="310"/>
      <c r="C148" s="307"/>
      <c r="D148" s="305" t="s">
        <v>1226</v>
      </c>
      <c r="E148" s="307" t="s">
        <v>1225</v>
      </c>
      <c r="F148" s="305">
        <v>1</v>
      </c>
      <c r="G148" s="305">
        <v>1</v>
      </c>
      <c r="H148" s="305">
        <v>1</v>
      </c>
      <c r="I148" s="305">
        <v>1</v>
      </c>
      <c r="J148" s="305">
        <v>1</v>
      </c>
      <c r="K148" s="305">
        <v>1</v>
      </c>
      <c r="L148" s="305">
        <v>1</v>
      </c>
      <c r="M148" s="305">
        <v>1</v>
      </c>
      <c r="N148" s="305">
        <v>1</v>
      </c>
      <c r="O148" s="305">
        <v>1</v>
      </c>
      <c r="P148" s="305">
        <v>1</v>
      </c>
      <c r="Q148" s="305">
        <v>1</v>
      </c>
      <c r="R148" s="308">
        <f t="shared" si="6"/>
        <v>12</v>
      </c>
      <c r="S148" s="307" t="s">
        <v>5</v>
      </c>
      <c r="T148" s="306"/>
      <c r="U148" s="305" t="s">
        <v>1224</v>
      </c>
      <c r="V148" s="324" t="s">
        <v>1526</v>
      </c>
      <c r="W148" s="305"/>
      <c r="X148" s="290"/>
      <c r="Y148" s="290"/>
      <c r="Z148" s="290"/>
      <c r="AA148" s="290"/>
      <c r="AB148" s="290"/>
      <c r="AC148" s="290"/>
      <c r="AD148" s="290"/>
      <c r="AE148" s="290"/>
      <c r="AF148" s="289"/>
      <c r="AG148" s="289"/>
      <c r="AH148" s="289"/>
      <c r="AI148" s="289"/>
      <c r="AJ148" s="289"/>
      <c r="AK148" s="289"/>
      <c r="AL148" s="289"/>
      <c r="AM148" s="289"/>
      <c r="AN148" s="289"/>
      <c r="AO148" s="289"/>
      <c r="AP148" s="289"/>
      <c r="AQ148" s="289"/>
      <c r="AR148" s="289"/>
      <c r="AS148" s="289"/>
      <c r="AT148" s="289"/>
      <c r="AU148" s="289"/>
      <c r="AV148" s="289"/>
      <c r="AW148" s="289"/>
      <c r="AX148" s="289"/>
      <c r="AY148" s="289"/>
      <c r="AZ148" s="289"/>
      <c r="BA148" s="289"/>
      <c r="BB148" s="289"/>
      <c r="BC148" s="289"/>
      <c r="BD148" s="289"/>
      <c r="BE148" s="289"/>
      <c r="BF148" s="289"/>
      <c r="BG148" s="289"/>
      <c r="BH148" s="289"/>
      <c r="BI148" s="289"/>
      <c r="BJ148" s="289"/>
      <c r="BK148" s="289"/>
      <c r="BL148" s="289"/>
      <c r="BM148" s="289"/>
      <c r="BN148" s="289"/>
    </row>
    <row r="149" spans="1:66" s="288" customFormat="1" ht="63.75" x14ac:dyDescent="0.2">
      <c r="A149" s="310"/>
      <c r="B149" s="310"/>
      <c r="C149" s="307" t="s">
        <v>1223</v>
      </c>
      <c r="D149" s="305" t="s">
        <v>1222</v>
      </c>
      <c r="E149" s="310" t="s">
        <v>1173</v>
      </c>
      <c r="F149" s="314">
        <v>1</v>
      </c>
      <c r="G149" s="314">
        <v>1</v>
      </c>
      <c r="H149" s="314">
        <v>1</v>
      </c>
      <c r="I149" s="314">
        <v>1</v>
      </c>
      <c r="J149" s="314">
        <v>1</v>
      </c>
      <c r="K149" s="314">
        <v>1</v>
      </c>
      <c r="L149" s="314">
        <v>1</v>
      </c>
      <c r="M149" s="314">
        <v>1</v>
      </c>
      <c r="N149" s="314">
        <v>1</v>
      </c>
      <c r="O149" s="314">
        <v>1</v>
      </c>
      <c r="P149" s="314">
        <v>1</v>
      </c>
      <c r="Q149" s="314">
        <v>1</v>
      </c>
      <c r="R149" s="308">
        <f t="shared" si="6"/>
        <v>12</v>
      </c>
      <c r="S149" s="307" t="s">
        <v>1049</v>
      </c>
      <c r="T149" s="306"/>
      <c r="U149" s="313"/>
      <c r="V149" s="324" t="s">
        <v>1407</v>
      </c>
      <c r="W149" s="305"/>
      <c r="X149" s="290"/>
      <c r="Y149" s="290"/>
      <c r="Z149" s="290"/>
      <c r="AA149" s="290"/>
      <c r="AB149" s="290"/>
      <c r="AC149" s="290"/>
      <c r="AD149" s="290"/>
      <c r="AE149" s="290"/>
      <c r="AF149" s="289"/>
      <c r="AG149" s="289"/>
      <c r="AH149" s="289"/>
      <c r="AI149" s="289"/>
      <c r="AJ149" s="289"/>
      <c r="AK149" s="289"/>
      <c r="AL149" s="289"/>
      <c r="AM149" s="289"/>
      <c r="AN149" s="289"/>
      <c r="AO149" s="289"/>
      <c r="AP149" s="289"/>
      <c r="AQ149" s="289"/>
      <c r="AR149" s="289"/>
      <c r="AS149" s="289"/>
      <c r="AT149" s="289"/>
      <c r="AU149" s="289"/>
      <c r="AV149" s="289"/>
      <c r="AW149" s="289"/>
      <c r="AX149" s="289"/>
      <c r="AY149" s="289"/>
      <c r="AZ149" s="289"/>
      <c r="BA149" s="289"/>
      <c r="BB149" s="289"/>
      <c r="BC149" s="289"/>
      <c r="BD149" s="289"/>
      <c r="BE149" s="289"/>
      <c r="BF149" s="289"/>
      <c r="BG149" s="289"/>
      <c r="BH149" s="289"/>
      <c r="BI149" s="289"/>
      <c r="BJ149" s="289"/>
      <c r="BK149" s="289"/>
      <c r="BL149" s="289"/>
      <c r="BM149" s="289"/>
      <c r="BN149" s="289"/>
    </row>
    <row r="150" spans="1:66" s="288" customFormat="1" ht="89.25" x14ac:dyDescent="0.2">
      <c r="A150" s="310"/>
      <c r="B150" s="310"/>
      <c r="C150" s="307"/>
      <c r="D150" s="305" t="s">
        <v>1221</v>
      </c>
      <c r="E150" s="310" t="s">
        <v>1220</v>
      </c>
      <c r="F150" s="305">
        <v>1</v>
      </c>
      <c r="G150" s="305">
        <v>1</v>
      </c>
      <c r="H150" s="305">
        <v>1</v>
      </c>
      <c r="I150" s="305">
        <v>1</v>
      </c>
      <c r="J150" s="305">
        <v>1</v>
      </c>
      <c r="K150" s="305">
        <v>1</v>
      </c>
      <c r="L150" s="305">
        <v>1</v>
      </c>
      <c r="M150" s="305">
        <v>1</v>
      </c>
      <c r="N150" s="305">
        <v>1</v>
      </c>
      <c r="O150" s="305">
        <v>1</v>
      </c>
      <c r="P150" s="305">
        <v>1</v>
      </c>
      <c r="Q150" s="305">
        <v>1</v>
      </c>
      <c r="R150" s="308">
        <f t="shared" si="6"/>
        <v>12</v>
      </c>
      <c r="S150" s="307" t="s">
        <v>1053</v>
      </c>
      <c r="T150" s="306"/>
      <c r="U150" s="313" t="s">
        <v>1217</v>
      </c>
      <c r="V150" s="324" t="s">
        <v>1407</v>
      </c>
      <c r="W150" s="313"/>
      <c r="X150" s="290"/>
      <c r="Y150" s="290"/>
      <c r="Z150" s="290"/>
      <c r="AA150" s="290"/>
      <c r="AB150" s="290"/>
      <c r="AC150" s="290"/>
      <c r="AD150" s="290"/>
      <c r="AE150" s="290"/>
      <c r="AF150" s="289"/>
      <c r="AG150" s="289"/>
      <c r="AH150" s="289"/>
      <c r="AI150" s="289"/>
      <c r="AJ150" s="289"/>
      <c r="AK150" s="289"/>
      <c r="AL150" s="289"/>
      <c r="AM150" s="289"/>
      <c r="AN150" s="289"/>
      <c r="AO150" s="289"/>
      <c r="AP150" s="289"/>
      <c r="AQ150" s="289"/>
      <c r="AR150" s="289"/>
      <c r="AS150" s="289"/>
      <c r="AT150" s="289"/>
      <c r="AU150" s="289"/>
      <c r="AV150" s="289"/>
      <c r="AW150" s="289"/>
      <c r="AX150" s="289"/>
      <c r="AY150" s="289"/>
      <c r="AZ150" s="289"/>
      <c r="BA150" s="289"/>
      <c r="BB150" s="289"/>
      <c r="BC150" s="289"/>
      <c r="BD150" s="289"/>
      <c r="BE150" s="289"/>
      <c r="BF150" s="289"/>
      <c r="BG150" s="289"/>
      <c r="BH150" s="289"/>
      <c r="BI150" s="289"/>
      <c r="BJ150" s="289"/>
      <c r="BK150" s="289"/>
      <c r="BL150" s="289"/>
      <c r="BM150" s="289"/>
      <c r="BN150" s="289"/>
    </row>
    <row r="151" spans="1:66" s="288" customFormat="1" ht="76.5" x14ac:dyDescent="0.2">
      <c r="A151" s="310"/>
      <c r="B151" s="307"/>
      <c r="C151" s="307"/>
      <c r="D151" s="305" t="s">
        <v>1219</v>
      </c>
      <c r="E151" s="310" t="s">
        <v>1218</v>
      </c>
      <c r="F151" s="314"/>
      <c r="G151" s="314"/>
      <c r="H151" s="314">
        <v>1</v>
      </c>
      <c r="I151" s="314"/>
      <c r="J151" s="314"/>
      <c r="K151" s="314">
        <v>1</v>
      </c>
      <c r="L151" s="314"/>
      <c r="M151" s="314"/>
      <c r="N151" s="314">
        <v>1</v>
      </c>
      <c r="O151" s="314"/>
      <c r="P151" s="314"/>
      <c r="Q151" s="314">
        <v>1</v>
      </c>
      <c r="R151" s="308">
        <f t="shared" si="6"/>
        <v>4</v>
      </c>
      <c r="S151" s="307" t="s">
        <v>1053</v>
      </c>
      <c r="T151" s="306"/>
      <c r="U151" s="313" t="s">
        <v>1217</v>
      </c>
      <c r="V151" s="324" t="s">
        <v>1407</v>
      </c>
      <c r="W151" s="313"/>
      <c r="X151" s="290"/>
      <c r="Y151" s="290"/>
      <c r="Z151" s="290"/>
      <c r="AA151" s="290"/>
      <c r="AB151" s="290"/>
      <c r="AC151" s="290"/>
      <c r="AD151" s="290"/>
      <c r="AE151" s="290"/>
      <c r="AF151" s="289"/>
      <c r="AG151" s="289"/>
      <c r="AH151" s="289"/>
      <c r="AI151" s="289"/>
      <c r="AJ151" s="289"/>
      <c r="AK151" s="289"/>
      <c r="AL151" s="289"/>
      <c r="AM151" s="289"/>
      <c r="AN151" s="289"/>
      <c r="AO151" s="289"/>
      <c r="AP151" s="289"/>
      <c r="AQ151" s="289"/>
      <c r="AR151" s="289"/>
      <c r="AS151" s="289"/>
      <c r="AT151" s="289"/>
      <c r="AU151" s="289"/>
      <c r="AV151" s="289"/>
      <c r="AW151" s="289"/>
      <c r="AX151" s="289"/>
      <c r="AY151" s="289"/>
      <c r="AZ151" s="289"/>
      <c r="BA151" s="289"/>
      <c r="BB151" s="289"/>
      <c r="BC151" s="289"/>
      <c r="BD151" s="289"/>
      <c r="BE151" s="289"/>
      <c r="BF151" s="289"/>
      <c r="BG151" s="289"/>
      <c r="BH151" s="289"/>
      <c r="BI151" s="289"/>
      <c r="BJ151" s="289"/>
      <c r="BK151" s="289"/>
      <c r="BL151" s="289"/>
      <c r="BM151" s="289"/>
      <c r="BN151" s="289"/>
    </row>
    <row r="152" spans="1:66" s="288" customFormat="1" ht="89.25" x14ac:dyDescent="0.2">
      <c r="A152" s="310" t="s">
        <v>1094</v>
      </c>
      <c r="B152" s="310" t="s">
        <v>1178</v>
      </c>
      <c r="C152" s="307" t="s">
        <v>1216</v>
      </c>
      <c r="D152" s="305" t="s">
        <v>1116</v>
      </c>
      <c r="E152" s="307" t="s">
        <v>1215</v>
      </c>
      <c r="F152" s="305"/>
      <c r="G152" s="305"/>
      <c r="H152" s="305"/>
      <c r="I152" s="305">
        <v>1</v>
      </c>
      <c r="J152" s="305"/>
      <c r="K152" s="305"/>
      <c r="L152" s="305">
        <v>1</v>
      </c>
      <c r="M152" s="305"/>
      <c r="N152" s="309"/>
      <c r="O152" s="309">
        <v>1</v>
      </c>
      <c r="P152" s="309"/>
      <c r="Q152" s="309"/>
      <c r="R152" s="308">
        <f t="shared" si="6"/>
        <v>3</v>
      </c>
      <c r="S152" s="307" t="s">
        <v>1058</v>
      </c>
      <c r="T152" s="306"/>
      <c r="U152" s="305" t="s">
        <v>1214</v>
      </c>
      <c r="V152" s="324" t="s">
        <v>1530</v>
      </c>
      <c r="W152" s="305"/>
      <c r="X152" s="290"/>
      <c r="Y152" s="290"/>
      <c r="Z152" s="290"/>
      <c r="AA152" s="290"/>
      <c r="AB152" s="290"/>
      <c r="AC152" s="290"/>
      <c r="AD152" s="290"/>
      <c r="AE152" s="290"/>
      <c r="AF152" s="289"/>
      <c r="AG152" s="289"/>
      <c r="AH152" s="289"/>
      <c r="AI152" s="289"/>
      <c r="AJ152" s="289"/>
      <c r="AK152" s="289"/>
      <c r="AL152" s="289"/>
      <c r="AM152" s="289"/>
      <c r="AN152" s="289"/>
      <c r="AO152" s="289"/>
      <c r="AP152" s="289"/>
      <c r="AQ152" s="289"/>
      <c r="AR152" s="289"/>
      <c r="AS152" s="289"/>
      <c r="AT152" s="289"/>
      <c r="AU152" s="289"/>
      <c r="AV152" s="289"/>
      <c r="AW152" s="289"/>
      <c r="AX152" s="289"/>
      <c r="AY152" s="289"/>
      <c r="AZ152" s="289"/>
      <c r="BA152" s="289"/>
      <c r="BB152" s="289"/>
      <c r="BC152" s="289"/>
      <c r="BD152" s="289"/>
      <c r="BE152" s="289"/>
      <c r="BF152" s="289"/>
      <c r="BG152" s="289"/>
      <c r="BH152" s="289"/>
      <c r="BI152" s="289"/>
      <c r="BJ152" s="289"/>
      <c r="BK152" s="289"/>
      <c r="BL152" s="289"/>
      <c r="BM152" s="289"/>
      <c r="BN152" s="289"/>
    </row>
    <row r="153" spans="1:66" s="288" customFormat="1" ht="51" x14ac:dyDescent="0.2">
      <c r="A153" s="310"/>
      <c r="B153" s="310"/>
      <c r="C153" s="307" t="s">
        <v>1213</v>
      </c>
      <c r="D153" s="305" t="s">
        <v>1117</v>
      </c>
      <c r="E153" s="307" t="s">
        <v>1212</v>
      </c>
      <c r="F153" s="312"/>
      <c r="G153" s="312"/>
      <c r="H153" s="312">
        <v>1</v>
      </c>
      <c r="I153" s="312"/>
      <c r="J153" s="312"/>
      <c r="K153" s="312">
        <v>1</v>
      </c>
      <c r="L153" s="312"/>
      <c r="M153" s="312"/>
      <c r="N153" s="311">
        <v>1</v>
      </c>
      <c r="O153" s="311"/>
      <c r="P153" s="311"/>
      <c r="Q153" s="311">
        <v>1</v>
      </c>
      <c r="R153" s="308">
        <f t="shared" si="6"/>
        <v>4</v>
      </c>
      <c r="S153" s="307" t="s">
        <v>1058</v>
      </c>
      <c r="T153" s="306"/>
      <c r="U153" s="305"/>
      <c r="V153" s="324" t="s">
        <v>1531</v>
      </c>
      <c r="W153" s="305" t="s">
        <v>1211</v>
      </c>
      <c r="X153" s="290"/>
      <c r="Y153" s="290"/>
      <c r="Z153" s="290"/>
      <c r="AA153" s="290"/>
      <c r="AB153" s="290"/>
      <c r="AC153" s="290"/>
      <c r="AD153" s="290"/>
      <c r="AE153" s="290"/>
      <c r="AF153" s="289"/>
      <c r="AG153" s="289"/>
      <c r="AH153" s="289"/>
      <c r="AI153" s="289"/>
      <c r="AJ153" s="289"/>
      <c r="AK153" s="289"/>
      <c r="AL153" s="289"/>
      <c r="AM153" s="289"/>
      <c r="AN153" s="289"/>
      <c r="AO153" s="289"/>
      <c r="AP153" s="289"/>
      <c r="AQ153" s="289"/>
      <c r="AR153" s="289"/>
      <c r="AS153" s="289"/>
      <c r="AT153" s="289"/>
      <c r="AU153" s="289"/>
      <c r="AV153" s="289"/>
      <c r="AW153" s="289"/>
      <c r="AX153" s="289"/>
      <c r="AY153" s="289"/>
      <c r="AZ153" s="289"/>
      <c r="BA153" s="289"/>
      <c r="BB153" s="289"/>
      <c r="BC153" s="289"/>
      <c r="BD153" s="289"/>
      <c r="BE153" s="289"/>
      <c r="BF153" s="289"/>
      <c r="BG153" s="289"/>
      <c r="BH153" s="289"/>
      <c r="BI153" s="289"/>
      <c r="BJ153" s="289"/>
      <c r="BK153" s="289"/>
      <c r="BL153" s="289"/>
      <c r="BM153" s="289"/>
      <c r="BN153" s="289"/>
    </row>
    <row r="154" spans="1:66" s="288" customFormat="1" ht="89.25" x14ac:dyDescent="0.2">
      <c r="A154" s="310"/>
      <c r="B154" s="310"/>
      <c r="C154" s="307"/>
      <c r="D154" s="305" t="s">
        <v>1210</v>
      </c>
      <c r="E154" s="307" t="s">
        <v>1209</v>
      </c>
      <c r="F154" s="312">
        <v>1</v>
      </c>
      <c r="G154" s="312"/>
      <c r="H154" s="312"/>
      <c r="I154" s="312"/>
      <c r="J154" s="312"/>
      <c r="K154" s="312">
        <v>1</v>
      </c>
      <c r="L154" s="312"/>
      <c r="M154" s="312"/>
      <c r="N154" s="311"/>
      <c r="O154" s="311"/>
      <c r="P154" s="311">
        <v>1</v>
      </c>
      <c r="Q154" s="311"/>
      <c r="R154" s="308">
        <f t="shared" si="6"/>
        <v>3</v>
      </c>
      <c r="S154" s="307" t="s">
        <v>1050</v>
      </c>
      <c r="T154" s="306" t="s">
        <v>1051</v>
      </c>
      <c r="U154" s="305"/>
      <c r="V154" s="324" t="s">
        <v>1531</v>
      </c>
      <c r="W154" s="305" t="s">
        <v>1208</v>
      </c>
      <c r="X154" s="290"/>
      <c r="Y154" s="290"/>
      <c r="Z154" s="290"/>
      <c r="AA154" s="290"/>
      <c r="AB154" s="290"/>
      <c r="AC154" s="290"/>
      <c r="AD154" s="290"/>
      <c r="AE154" s="290"/>
      <c r="AF154" s="289"/>
      <c r="AG154" s="289"/>
      <c r="AH154" s="289"/>
      <c r="AI154" s="289"/>
      <c r="AJ154" s="289"/>
      <c r="AK154" s="289"/>
      <c r="AL154" s="289"/>
      <c r="AM154" s="289"/>
      <c r="AN154" s="289"/>
      <c r="AO154" s="289"/>
      <c r="AP154" s="289"/>
      <c r="AQ154" s="289"/>
      <c r="AR154" s="289"/>
      <c r="AS154" s="289"/>
      <c r="AT154" s="289"/>
      <c r="AU154" s="289"/>
      <c r="AV154" s="289"/>
      <c r="AW154" s="289"/>
      <c r="AX154" s="289"/>
      <c r="AY154" s="289"/>
      <c r="AZ154" s="289"/>
      <c r="BA154" s="289"/>
      <c r="BB154" s="289"/>
      <c r="BC154" s="289"/>
      <c r="BD154" s="289"/>
      <c r="BE154" s="289"/>
      <c r="BF154" s="289"/>
      <c r="BG154" s="289"/>
      <c r="BH154" s="289"/>
      <c r="BI154" s="289"/>
      <c r="BJ154" s="289"/>
      <c r="BK154" s="289"/>
      <c r="BL154" s="289"/>
      <c r="BM154" s="289"/>
      <c r="BN154" s="289"/>
    </row>
    <row r="155" spans="1:66" s="288" customFormat="1" ht="38.25" x14ac:dyDescent="0.2">
      <c r="A155" s="310"/>
      <c r="B155" s="310"/>
      <c r="C155" s="307"/>
      <c r="D155" s="305" t="s">
        <v>1207</v>
      </c>
      <c r="E155" s="307" t="s">
        <v>1206</v>
      </c>
      <c r="F155" s="312"/>
      <c r="G155" s="312">
        <v>1</v>
      </c>
      <c r="H155" s="312"/>
      <c r="I155" s="312"/>
      <c r="J155" s="312"/>
      <c r="K155" s="312"/>
      <c r="L155" s="312"/>
      <c r="M155" s="312"/>
      <c r="N155" s="311"/>
      <c r="O155" s="311">
        <v>1</v>
      </c>
      <c r="P155" s="311"/>
      <c r="Q155" s="311"/>
      <c r="R155" s="308">
        <f t="shared" si="6"/>
        <v>2</v>
      </c>
      <c r="S155" s="307" t="s">
        <v>1050</v>
      </c>
      <c r="T155" s="306"/>
      <c r="U155" s="305"/>
      <c r="V155" s="324" t="s">
        <v>1531</v>
      </c>
      <c r="W155" s="305" t="s">
        <v>1205</v>
      </c>
      <c r="X155" s="290"/>
      <c r="Y155" s="290"/>
      <c r="Z155" s="290"/>
      <c r="AA155" s="290"/>
      <c r="AB155" s="290"/>
      <c r="AC155" s="290"/>
      <c r="AD155" s="290"/>
      <c r="AE155" s="290"/>
      <c r="AF155" s="289"/>
      <c r="AG155" s="289"/>
      <c r="AH155" s="289"/>
      <c r="AI155" s="289"/>
      <c r="AJ155" s="289"/>
      <c r="AK155" s="289"/>
      <c r="AL155" s="289"/>
      <c r="AM155" s="289"/>
      <c r="AN155" s="289"/>
      <c r="AO155" s="289"/>
      <c r="AP155" s="289"/>
      <c r="AQ155" s="289"/>
      <c r="AR155" s="289"/>
      <c r="AS155" s="289"/>
      <c r="AT155" s="289"/>
      <c r="AU155" s="289"/>
      <c r="AV155" s="289"/>
      <c r="AW155" s="289"/>
      <c r="AX155" s="289"/>
      <c r="AY155" s="289"/>
      <c r="AZ155" s="289"/>
      <c r="BA155" s="289"/>
      <c r="BB155" s="289"/>
      <c r="BC155" s="289"/>
      <c r="BD155" s="289"/>
      <c r="BE155" s="289"/>
      <c r="BF155" s="289"/>
      <c r="BG155" s="289"/>
      <c r="BH155" s="289"/>
      <c r="BI155" s="289"/>
      <c r="BJ155" s="289"/>
      <c r="BK155" s="289"/>
      <c r="BL155" s="289"/>
      <c r="BM155" s="289"/>
      <c r="BN155" s="289"/>
    </row>
    <row r="156" spans="1:66" s="288" customFormat="1" ht="38.25" x14ac:dyDescent="0.2">
      <c r="A156" s="310"/>
      <c r="B156" s="307"/>
      <c r="C156" s="307"/>
      <c r="D156" s="305" t="s">
        <v>1204</v>
      </c>
      <c r="E156" s="307" t="s">
        <v>1203</v>
      </c>
      <c r="F156" s="312"/>
      <c r="G156" s="312"/>
      <c r="H156" s="312"/>
      <c r="I156" s="312"/>
      <c r="J156" s="312">
        <v>1</v>
      </c>
      <c r="K156" s="312"/>
      <c r="L156" s="312"/>
      <c r="M156" s="312"/>
      <c r="N156" s="311"/>
      <c r="O156" s="311"/>
      <c r="P156" s="311"/>
      <c r="Q156" s="311"/>
      <c r="R156" s="308">
        <f t="shared" si="6"/>
        <v>1</v>
      </c>
      <c r="S156" s="307" t="s">
        <v>1050</v>
      </c>
      <c r="T156" s="306"/>
      <c r="U156" s="305"/>
      <c r="V156" s="324" t="s">
        <v>1531</v>
      </c>
      <c r="W156" s="305" t="s">
        <v>1202</v>
      </c>
      <c r="X156" s="290"/>
      <c r="Y156" s="290"/>
      <c r="Z156" s="290"/>
      <c r="AA156" s="290"/>
      <c r="AB156" s="290"/>
      <c r="AC156" s="290"/>
      <c r="AD156" s="290"/>
      <c r="AE156" s="290"/>
      <c r="AF156" s="289"/>
      <c r="AG156" s="289"/>
      <c r="AH156" s="289"/>
      <c r="AI156" s="289"/>
      <c r="AJ156" s="289"/>
      <c r="AK156" s="289"/>
      <c r="AL156" s="289"/>
      <c r="AM156" s="289"/>
      <c r="AN156" s="289"/>
      <c r="AO156" s="289"/>
      <c r="AP156" s="289"/>
      <c r="AQ156" s="289"/>
      <c r="AR156" s="289"/>
      <c r="AS156" s="289"/>
      <c r="AT156" s="289"/>
      <c r="AU156" s="289"/>
      <c r="AV156" s="289"/>
      <c r="AW156" s="289"/>
      <c r="AX156" s="289"/>
      <c r="AY156" s="289"/>
      <c r="AZ156" s="289"/>
      <c r="BA156" s="289"/>
      <c r="BB156" s="289"/>
      <c r="BC156" s="289"/>
      <c r="BD156" s="289"/>
      <c r="BE156" s="289"/>
      <c r="BF156" s="289"/>
      <c r="BG156" s="289"/>
      <c r="BH156" s="289"/>
      <c r="BI156" s="289"/>
      <c r="BJ156" s="289"/>
      <c r="BK156" s="289"/>
      <c r="BL156" s="289"/>
      <c r="BM156" s="289"/>
      <c r="BN156" s="289"/>
    </row>
    <row r="157" spans="1:66" s="288" customFormat="1" ht="102" x14ac:dyDescent="0.2">
      <c r="A157" s="310"/>
      <c r="B157" s="310"/>
      <c r="C157" s="307" t="s">
        <v>1201</v>
      </c>
      <c r="D157" s="305" t="s">
        <v>1118</v>
      </c>
      <c r="E157" s="307" t="s">
        <v>1200</v>
      </c>
      <c r="F157" s="305"/>
      <c r="G157" s="305"/>
      <c r="H157" s="305"/>
      <c r="I157" s="305"/>
      <c r="J157" s="305">
        <v>1</v>
      </c>
      <c r="K157" s="305"/>
      <c r="L157" s="305"/>
      <c r="M157" s="305"/>
      <c r="N157" s="309"/>
      <c r="O157" s="309"/>
      <c r="P157" s="309"/>
      <c r="Q157" s="309"/>
      <c r="R157" s="308">
        <f t="shared" si="6"/>
        <v>1</v>
      </c>
      <c r="S157" s="307" t="s">
        <v>1051</v>
      </c>
      <c r="T157" s="306" t="s">
        <v>5</v>
      </c>
      <c r="U157" s="305" t="s">
        <v>1199</v>
      </c>
      <c r="V157" s="324" t="s">
        <v>1530</v>
      </c>
      <c r="W157" s="305"/>
      <c r="X157" s="290"/>
      <c r="Y157" s="290"/>
      <c r="Z157" s="290"/>
      <c r="AA157" s="290"/>
      <c r="AB157" s="290"/>
      <c r="AC157" s="290"/>
      <c r="AD157" s="290"/>
      <c r="AE157" s="290"/>
      <c r="AF157" s="289"/>
      <c r="AG157" s="289"/>
      <c r="AH157" s="289"/>
      <c r="AI157" s="289"/>
      <c r="AJ157" s="289"/>
      <c r="AK157" s="289"/>
      <c r="AL157" s="289"/>
      <c r="AM157" s="289"/>
      <c r="AN157" s="289"/>
      <c r="AO157" s="289"/>
      <c r="AP157" s="289"/>
      <c r="AQ157" s="289"/>
      <c r="AR157" s="289"/>
      <c r="AS157" s="289"/>
      <c r="AT157" s="289"/>
      <c r="AU157" s="289"/>
      <c r="AV157" s="289"/>
      <c r="AW157" s="289"/>
      <c r="AX157" s="289"/>
      <c r="AY157" s="289"/>
      <c r="AZ157" s="289"/>
      <c r="BA157" s="289"/>
      <c r="BB157" s="289"/>
      <c r="BC157" s="289"/>
      <c r="BD157" s="289"/>
      <c r="BE157" s="289"/>
      <c r="BF157" s="289"/>
      <c r="BG157" s="289"/>
      <c r="BH157" s="289"/>
      <c r="BI157" s="289"/>
      <c r="BJ157" s="289"/>
      <c r="BK157" s="289"/>
      <c r="BL157" s="289"/>
      <c r="BM157" s="289"/>
      <c r="BN157" s="289"/>
    </row>
    <row r="158" spans="1:66" s="288" customFormat="1" ht="38.25" x14ac:dyDescent="0.2">
      <c r="A158" s="310"/>
      <c r="B158" s="310"/>
      <c r="C158" s="307"/>
      <c r="D158" s="305" t="s">
        <v>1198</v>
      </c>
      <c r="E158" s="307" t="s">
        <v>1197</v>
      </c>
      <c r="F158" s="305"/>
      <c r="G158" s="305"/>
      <c r="H158" s="305"/>
      <c r="I158" s="305"/>
      <c r="J158" s="305"/>
      <c r="K158" s="305">
        <v>1</v>
      </c>
      <c r="L158" s="305"/>
      <c r="M158" s="305"/>
      <c r="N158" s="309">
        <v>1</v>
      </c>
      <c r="O158" s="309"/>
      <c r="P158" s="309"/>
      <c r="Q158" s="309">
        <v>1</v>
      </c>
      <c r="R158" s="308">
        <f t="shared" si="6"/>
        <v>3</v>
      </c>
      <c r="S158" s="307" t="s">
        <v>1051</v>
      </c>
      <c r="T158" s="306" t="s">
        <v>1059</v>
      </c>
      <c r="U158" s="305"/>
      <c r="V158" s="324" t="s">
        <v>1530</v>
      </c>
      <c r="W158" s="305"/>
      <c r="X158" s="290"/>
      <c r="Y158" s="290"/>
      <c r="Z158" s="290"/>
      <c r="AA158" s="290"/>
      <c r="AB158" s="290"/>
      <c r="AC158" s="290"/>
      <c r="AD158" s="290"/>
      <c r="AE158" s="290"/>
      <c r="AF158" s="289"/>
      <c r="AG158" s="289"/>
      <c r="AH158" s="289"/>
      <c r="AI158" s="289"/>
      <c r="AJ158" s="289"/>
      <c r="AK158" s="289"/>
      <c r="AL158" s="289"/>
      <c r="AM158" s="289"/>
      <c r="AN158" s="289"/>
      <c r="AO158" s="289"/>
      <c r="AP158" s="289"/>
      <c r="AQ158" s="289"/>
      <c r="AR158" s="289"/>
      <c r="AS158" s="289"/>
      <c r="AT158" s="289"/>
      <c r="AU158" s="289"/>
      <c r="AV158" s="289"/>
      <c r="AW158" s="289"/>
      <c r="AX158" s="289"/>
      <c r="AY158" s="289"/>
      <c r="AZ158" s="289"/>
      <c r="BA158" s="289"/>
      <c r="BB158" s="289"/>
      <c r="BC158" s="289"/>
      <c r="BD158" s="289"/>
      <c r="BE158" s="289"/>
      <c r="BF158" s="289"/>
      <c r="BG158" s="289"/>
      <c r="BH158" s="289"/>
      <c r="BI158" s="289"/>
      <c r="BJ158" s="289"/>
      <c r="BK158" s="289"/>
      <c r="BL158" s="289"/>
      <c r="BM158" s="289"/>
      <c r="BN158" s="289"/>
    </row>
    <row r="159" spans="1:66" s="288" customFormat="1" ht="127.5" x14ac:dyDescent="0.2">
      <c r="A159" s="310"/>
      <c r="B159" s="310"/>
      <c r="C159" s="307" t="s">
        <v>1196</v>
      </c>
      <c r="D159" s="305" t="s">
        <v>1195</v>
      </c>
      <c r="E159" s="307" t="s">
        <v>1194</v>
      </c>
      <c r="F159" s="305"/>
      <c r="G159" s="305"/>
      <c r="H159" s="305">
        <v>1</v>
      </c>
      <c r="I159" s="305"/>
      <c r="J159" s="305"/>
      <c r="K159" s="305"/>
      <c r="L159" s="305">
        <v>1</v>
      </c>
      <c r="M159" s="309"/>
      <c r="N159" s="305"/>
      <c r="O159" s="309"/>
      <c r="P159" s="309">
        <v>1</v>
      </c>
      <c r="Q159" s="309"/>
      <c r="R159" s="308">
        <f t="shared" si="6"/>
        <v>3</v>
      </c>
      <c r="S159" s="307" t="s">
        <v>1058</v>
      </c>
      <c r="T159" s="306"/>
      <c r="U159" s="305" t="s">
        <v>1193</v>
      </c>
      <c r="V159" s="324" t="s">
        <v>1530</v>
      </c>
      <c r="W159" s="305"/>
      <c r="X159" s="290"/>
      <c r="Y159" s="290"/>
      <c r="Z159" s="290"/>
      <c r="AA159" s="290"/>
      <c r="AB159" s="290"/>
      <c r="AC159" s="290"/>
      <c r="AD159" s="290"/>
      <c r="AE159" s="290"/>
      <c r="AF159" s="289"/>
      <c r="AG159" s="289"/>
      <c r="AH159" s="289"/>
      <c r="AI159" s="289"/>
      <c r="AJ159" s="289"/>
      <c r="AK159" s="289"/>
      <c r="AL159" s="289"/>
      <c r="AM159" s="289"/>
      <c r="AN159" s="289"/>
      <c r="AO159" s="289"/>
      <c r="AP159" s="289"/>
      <c r="AQ159" s="289"/>
      <c r="AR159" s="289"/>
      <c r="AS159" s="289"/>
      <c r="AT159" s="289"/>
      <c r="AU159" s="289"/>
      <c r="AV159" s="289"/>
      <c r="AW159" s="289"/>
      <c r="AX159" s="289"/>
      <c r="AY159" s="289"/>
      <c r="AZ159" s="289"/>
      <c r="BA159" s="289"/>
      <c r="BB159" s="289"/>
      <c r="BC159" s="289"/>
      <c r="BD159" s="289"/>
      <c r="BE159" s="289"/>
      <c r="BF159" s="289"/>
      <c r="BG159" s="289"/>
      <c r="BH159" s="289"/>
      <c r="BI159" s="289"/>
      <c r="BJ159" s="289"/>
      <c r="BK159" s="289"/>
      <c r="BL159" s="289"/>
      <c r="BM159" s="289"/>
      <c r="BN159" s="289"/>
    </row>
    <row r="160" spans="1:66" s="288" customFormat="1" ht="76.5" x14ac:dyDescent="0.2">
      <c r="A160" s="310"/>
      <c r="B160" s="310"/>
      <c r="C160" s="307"/>
      <c r="D160" s="305" t="s">
        <v>1192</v>
      </c>
      <c r="E160" s="307" t="s">
        <v>1191</v>
      </c>
      <c r="F160" s="305"/>
      <c r="G160" s="305"/>
      <c r="H160" s="305">
        <v>1</v>
      </c>
      <c r="I160" s="305"/>
      <c r="J160" s="305"/>
      <c r="K160" s="305">
        <v>1</v>
      </c>
      <c r="L160" s="305"/>
      <c r="M160" s="305"/>
      <c r="N160" s="309"/>
      <c r="O160" s="309">
        <v>1</v>
      </c>
      <c r="P160" s="309"/>
      <c r="Q160" s="309"/>
      <c r="R160" s="308">
        <f t="shared" si="6"/>
        <v>3</v>
      </c>
      <c r="S160" s="307" t="s">
        <v>5</v>
      </c>
      <c r="T160" s="306"/>
      <c r="U160" s="305" t="s">
        <v>1186</v>
      </c>
      <c r="V160" s="324" t="s">
        <v>1530</v>
      </c>
      <c r="W160" s="305"/>
      <c r="X160" s="290"/>
      <c r="Y160" s="290"/>
      <c r="Z160" s="290"/>
      <c r="AA160" s="290"/>
      <c r="AB160" s="290"/>
      <c r="AC160" s="290"/>
      <c r="AD160" s="290"/>
      <c r="AE160" s="290"/>
      <c r="AF160" s="289"/>
      <c r="AG160" s="289"/>
      <c r="AH160" s="289"/>
      <c r="AI160" s="289"/>
      <c r="AJ160" s="289"/>
      <c r="AK160" s="289"/>
      <c r="AL160" s="289"/>
      <c r="AM160" s="289"/>
      <c r="AN160" s="289"/>
      <c r="AO160" s="289"/>
      <c r="AP160" s="289"/>
      <c r="AQ160" s="289"/>
      <c r="AR160" s="289"/>
      <c r="AS160" s="289"/>
      <c r="AT160" s="289"/>
      <c r="AU160" s="289"/>
      <c r="AV160" s="289"/>
      <c r="AW160" s="289"/>
      <c r="AX160" s="289"/>
      <c r="AY160" s="289"/>
      <c r="AZ160" s="289"/>
      <c r="BA160" s="289"/>
      <c r="BB160" s="289"/>
      <c r="BC160" s="289"/>
      <c r="BD160" s="289"/>
      <c r="BE160" s="289"/>
      <c r="BF160" s="289"/>
      <c r="BG160" s="289"/>
      <c r="BH160" s="289"/>
      <c r="BI160" s="289"/>
      <c r="BJ160" s="289"/>
      <c r="BK160" s="289"/>
      <c r="BL160" s="289"/>
      <c r="BM160" s="289"/>
      <c r="BN160" s="289"/>
    </row>
    <row r="161" spans="1:66" s="288" customFormat="1" ht="51" x14ac:dyDescent="0.2">
      <c r="A161" s="310"/>
      <c r="B161" s="310"/>
      <c r="C161" s="307"/>
      <c r="D161" s="305" t="s">
        <v>1190</v>
      </c>
      <c r="E161" s="307" t="s">
        <v>1189</v>
      </c>
      <c r="F161" s="305"/>
      <c r="G161" s="305"/>
      <c r="H161" s="305"/>
      <c r="I161" s="305"/>
      <c r="J161" s="305">
        <v>1</v>
      </c>
      <c r="K161" s="305"/>
      <c r="L161" s="305"/>
      <c r="M161" s="305"/>
      <c r="N161" s="309"/>
      <c r="O161" s="309"/>
      <c r="P161" s="309"/>
      <c r="Q161" s="309"/>
      <c r="R161" s="308">
        <f t="shared" si="6"/>
        <v>1</v>
      </c>
      <c r="S161" s="307" t="s">
        <v>1051</v>
      </c>
      <c r="T161" s="306" t="s">
        <v>1050</v>
      </c>
      <c r="U161" s="305" t="s">
        <v>1182</v>
      </c>
      <c r="V161" s="324" t="s">
        <v>1530</v>
      </c>
      <c r="W161" s="305"/>
      <c r="X161" s="290"/>
      <c r="Y161" s="290"/>
      <c r="Z161" s="290"/>
      <c r="AA161" s="290"/>
      <c r="AB161" s="290"/>
      <c r="AC161" s="290"/>
      <c r="AD161" s="290"/>
      <c r="AE161" s="290"/>
      <c r="AF161" s="289"/>
      <c r="AG161" s="289"/>
      <c r="AH161" s="289"/>
      <c r="AI161" s="289"/>
      <c r="AJ161" s="289"/>
      <c r="AK161" s="289"/>
      <c r="AL161" s="289"/>
      <c r="AM161" s="289"/>
      <c r="AN161" s="289"/>
      <c r="AO161" s="289"/>
      <c r="AP161" s="289"/>
      <c r="AQ161" s="289"/>
      <c r="AR161" s="289"/>
      <c r="AS161" s="289"/>
      <c r="AT161" s="289"/>
      <c r="AU161" s="289"/>
      <c r="AV161" s="289"/>
      <c r="AW161" s="289"/>
      <c r="AX161" s="289"/>
      <c r="AY161" s="289"/>
      <c r="AZ161" s="289"/>
      <c r="BA161" s="289"/>
      <c r="BB161" s="289"/>
      <c r="BC161" s="289"/>
      <c r="BD161" s="289"/>
      <c r="BE161" s="289"/>
      <c r="BF161" s="289"/>
      <c r="BG161" s="289"/>
      <c r="BH161" s="289"/>
      <c r="BI161" s="289"/>
      <c r="BJ161" s="289"/>
      <c r="BK161" s="289"/>
      <c r="BL161" s="289"/>
      <c r="BM161" s="289"/>
      <c r="BN161" s="289"/>
    </row>
    <row r="162" spans="1:66" s="288" customFormat="1" ht="76.5" x14ac:dyDescent="0.2">
      <c r="A162" s="310"/>
      <c r="B162" s="310"/>
      <c r="C162" s="307"/>
      <c r="D162" s="305" t="s">
        <v>1188</v>
      </c>
      <c r="E162" s="307" t="s">
        <v>1187</v>
      </c>
      <c r="F162" s="305"/>
      <c r="G162" s="305"/>
      <c r="H162" s="305"/>
      <c r="I162" s="305"/>
      <c r="J162" s="305"/>
      <c r="K162" s="305"/>
      <c r="L162" s="305"/>
      <c r="M162" s="305"/>
      <c r="N162" s="309"/>
      <c r="O162" s="309"/>
      <c r="P162" s="309">
        <v>1</v>
      </c>
      <c r="Q162" s="309"/>
      <c r="R162" s="308">
        <f t="shared" si="6"/>
        <v>1</v>
      </c>
      <c r="S162" s="307" t="s">
        <v>5</v>
      </c>
      <c r="T162" s="306"/>
      <c r="U162" s="305" t="s">
        <v>1186</v>
      </c>
      <c r="V162" s="324" t="s">
        <v>1530</v>
      </c>
      <c r="W162" s="305" t="s">
        <v>1185</v>
      </c>
      <c r="X162" s="290"/>
      <c r="Y162" s="290"/>
      <c r="Z162" s="290"/>
      <c r="AA162" s="290"/>
      <c r="AB162" s="290"/>
      <c r="AC162" s="290"/>
      <c r="AD162" s="290"/>
      <c r="AE162" s="290"/>
      <c r="AF162" s="289"/>
      <c r="AG162" s="289"/>
      <c r="AH162" s="289"/>
      <c r="AI162" s="289"/>
      <c r="AJ162" s="289"/>
      <c r="AK162" s="289"/>
      <c r="AL162" s="289"/>
      <c r="AM162" s="289"/>
      <c r="AN162" s="289"/>
      <c r="AO162" s="289"/>
      <c r="AP162" s="289"/>
      <c r="AQ162" s="289"/>
      <c r="AR162" s="289"/>
      <c r="AS162" s="289"/>
      <c r="AT162" s="289"/>
      <c r="AU162" s="289"/>
      <c r="AV162" s="289"/>
      <c r="AW162" s="289"/>
      <c r="AX162" s="289"/>
      <c r="AY162" s="289"/>
      <c r="AZ162" s="289"/>
      <c r="BA162" s="289"/>
      <c r="BB162" s="289"/>
      <c r="BC162" s="289"/>
      <c r="BD162" s="289"/>
      <c r="BE162" s="289"/>
      <c r="BF162" s="289"/>
      <c r="BG162" s="289"/>
      <c r="BH162" s="289"/>
      <c r="BI162" s="289"/>
      <c r="BJ162" s="289"/>
      <c r="BK162" s="289"/>
      <c r="BL162" s="289"/>
      <c r="BM162" s="289"/>
      <c r="BN162" s="289"/>
    </row>
    <row r="163" spans="1:66" s="288" customFormat="1" ht="51" x14ac:dyDescent="0.2">
      <c r="A163" s="310"/>
      <c r="B163" s="310"/>
      <c r="C163" s="307"/>
      <c r="D163" s="305" t="s">
        <v>1184</v>
      </c>
      <c r="E163" s="307" t="s">
        <v>1183</v>
      </c>
      <c r="F163" s="305"/>
      <c r="G163" s="305"/>
      <c r="H163" s="305"/>
      <c r="I163" s="305"/>
      <c r="J163" s="305"/>
      <c r="K163" s="305"/>
      <c r="L163" s="305"/>
      <c r="M163" s="305"/>
      <c r="N163" s="309"/>
      <c r="O163" s="309"/>
      <c r="P163" s="309"/>
      <c r="Q163" s="309">
        <v>1</v>
      </c>
      <c r="R163" s="308">
        <f t="shared" si="6"/>
        <v>1</v>
      </c>
      <c r="S163" s="307" t="s">
        <v>1051</v>
      </c>
      <c r="T163" s="306" t="s">
        <v>1050</v>
      </c>
      <c r="U163" s="305" t="s">
        <v>1182</v>
      </c>
      <c r="V163" s="324" t="s">
        <v>1530</v>
      </c>
      <c r="W163" s="305"/>
      <c r="X163" s="290"/>
      <c r="Y163" s="290"/>
      <c r="Z163" s="290"/>
      <c r="AA163" s="290"/>
      <c r="AB163" s="290"/>
      <c r="AC163" s="290"/>
      <c r="AD163" s="290"/>
      <c r="AE163" s="290"/>
      <c r="AF163" s="289"/>
      <c r="AG163" s="289"/>
      <c r="AH163" s="289"/>
      <c r="AI163" s="289"/>
      <c r="AJ163" s="289"/>
      <c r="AK163" s="289"/>
      <c r="AL163" s="289"/>
      <c r="AM163" s="289"/>
      <c r="AN163" s="289"/>
      <c r="AO163" s="289"/>
      <c r="AP163" s="289"/>
      <c r="AQ163" s="289"/>
      <c r="AR163" s="289"/>
      <c r="AS163" s="289"/>
      <c r="AT163" s="289"/>
      <c r="AU163" s="289"/>
      <c r="AV163" s="289"/>
      <c r="AW163" s="289"/>
      <c r="AX163" s="289"/>
      <c r="AY163" s="289"/>
      <c r="AZ163" s="289"/>
      <c r="BA163" s="289"/>
      <c r="BB163" s="289"/>
      <c r="BC163" s="289"/>
      <c r="BD163" s="289"/>
      <c r="BE163" s="289"/>
      <c r="BF163" s="289"/>
      <c r="BG163" s="289"/>
      <c r="BH163" s="289"/>
      <c r="BI163" s="289"/>
      <c r="BJ163" s="289"/>
      <c r="BK163" s="289"/>
      <c r="BL163" s="289"/>
      <c r="BM163" s="289"/>
      <c r="BN163" s="289"/>
    </row>
    <row r="164" spans="1:66" s="297" customFormat="1" x14ac:dyDescent="0.2">
      <c r="A164" s="302"/>
      <c r="B164" s="302"/>
      <c r="C164" s="304"/>
      <c r="D164" s="303"/>
      <c r="E164" s="304"/>
      <c r="F164" s="303">
        <f t="shared" ref="F164:R164" si="7">SUM(F9:F163)</f>
        <v>44</v>
      </c>
      <c r="G164" s="303">
        <f t="shared" si="7"/>
        <v>38</v>
      </c>
      <c r="H164" s="303">
        <f t="shared" si="7"/>
        <v>82</v>
      </c>
      <c r="I164" s="303">
        <f t="shared" si="7"/>
        <v>51</v>
      </c>
      <c r="J164" s="303">
        <f t="shared" si="7"/>
        <v>49</v>
      </c>
      <c r="K164" s="303">
        <f t="shared" si="7"/>
        <v>93</v>
      </c>
      <c r="L164" s="303">
        <f t="shared" si="7"/>
        <v>57</v>
      </c>
      <c r="M164" s="303">
        <f t="shared" si="7"/>
        <v>50</v>
      </c>
      <c r="N164" s="303">
        <f t="shared" si="7"/>
        <v>87</v>
      </c>
      <c r="O164" s="303">
        <f t="shared" si="7"/>
        <v>57</v>
      </c>
      <c r="P164" s="303">
        <f t="shared" si="7"/>
        <v>52</v>
      </c>
      <c r="Q164" s="303">
        <f t="shared" si="7"/>
        <v>86</v>
      </c>
      <c r="R164" s="303">
        <f t="shared" si="7"/>
        <v>746</v>
      </c>
      <c r="S164" s="302"/>
      <c r="T164" s="301"/>
      <c r="U164" s="300"/>
      <c r="V164" s="300"/>
      <c r="W164" s="300"/>
      <c r="X164" s="299"/>
      <c r="Y164" s="299"/>
      <c r="Z164" s="299"/>
      <c r="AA164" s="299"/>
      <c r="AB164" s="299"/>
      <c r="AC164" s="299"/>
      <c r="AD164" s="299"/>
      <c r="AE164" s="299"/>
      <c r="AF164" s="298"/>
      <c r="AG164" s="298"/>
      <c r="AH164" s="298"/>
      <c r="AI164" s="298"/>
      <c r="AJ164" s="298"/>
      <c r="AK164" s="298"/>
      <c r="AL164" s="298"/>
      <c r="AM164" s="298"/>
      <c r="AN164" s="298"/>
      <c r="AO164" s="298"/>
      <c r="AP164" s="298"/>
      <c r="AQ164" s="298"/>
      <c r="AR164" s="298"/>
      <c r="AS164" s="298"/>
      <c r="AT164" s="298"/>
      <c r="AU164" s="298"/>
      <c r="AV164" s="298"/>
      <c r="AW164" s="298"/>
      <c r="AX164" s="298"/>
      <c r="AY164" s="298"/>
      <c r="AZ164" s="298"/>
      <c r="BA164" s="298"/>
      <c r="BB164" s="298"/>
      <c r="BC164" s="298"/>
      <c r="BD164" s="298"/>
      <c r="BE164" s="298"/>
      <c r="BF164" s="298"/>
      <c r="BG164" s="298"/>
      <c r="BH164" s="298"/>
      <c r="BI164" s="298"/>
      <c r="BJ164" s="298"/>
      <c r="BK164" s="298"/>
      <c r="BL164" s="298"/>
      <c r="BM164" s="298"/>
      <c r="BN164" s="298"/>
    </row>
    <row r="165" spans="1:66" s="288" customFormat="1" x14ac:dyDescent="0.2">
      <c r="A165" s="296"/>
      <c r="B165" s="296"/>
      <c r="C165" s="296"/>
      <c r="D165" s="295"/>
      <c r="E165" s="296"/>
      <c r="F165" s="295"/>
      <c r="G165" s="295"/>
      <c r="H165" s="295"/>
      <c r="I165" s="295"/>
      <c r="J165" s="295"/>
      <c r="K165" s="295"/>
      <c r="L165" s="295"/>
      <c r="M165" s="295"/>
      <c r="N165" s="295"/>
      <c r="O165" s="292"/>
      <c r="P165" s="292"/>
      <c r="Q165" s="292"/>
      <c r="R165" s="292"/>
      <c r="S165" s="294"/>
      <c r="T165" s="293"/>
      <c r="U165" s="292"/>
      <c r="V165" s="291"/>
      <c r="W165" s="291"/>
      <c r="X165" s="290"/>
      <c r="Y165" s="290"/>
      <c r="Z165" s="290"/>
      <c r="AA165" s="290"/>
      <c r="AB165" s="290"/>
      <c r="AC165" s="290"/>
      <c r="AD165" s="290"/>
      <c r="AE165" s="290"/>
      <c r="AF165" s="289"/>
      <c r="AG165" s="289"/>
      <c r="AH165" s="289"/>
      <c r="AI165" s="289"/>
      <c r="AJ165" s="289"/>
      <c r="AK165" s="289"/>
      <c r="AL165" s="289"/>
      <c r="AM165" s="289"/>
      <c r="AN165" s="289"/>
      <c r="AO165" s="289"/>
      <c r="AP165" s="289"/>
      <c r="AQ165" s="289"/>
      <c r="AR165" s="289"/>
      <c r="AS165" s="289"/>
      <c r="AT165" s="289"/>
      <c r="AU165" s="289"/>
      <c r="AV165" s="289"/>
      <c r="AW165" s="289"/>
      <c r="AX165" s="289"/>
      <c r="AY165" s="289"/>
      <c r="AZ165" s="289"/>
      <c r="BA165" s="289"/>
      <c r="BB165" s="289"/>
      <c r="BC165" s="289"/>
      <c r="BD165" s="289"/>
      <c r="BE165" s="289"/>
      <c r="BF165" s="289"/>
      <c r="BG165" s="289"/>
      <c r="BH165" s="289"/>
      <c r="BI165" s="289"/>
      <c r="BJ165" s="289"/>
      <c r="BK165" s="289"/>
      <c r="BL165" s="289"/>
      <c r="BM165" s="289"/>
      <c r="BN165" s="289"/>
    </row>
    <row r="166" spans="1:66" s="288" customFormat="1" x14ac:dyDescent="0.2">
      <c r="A166" s="296"/>
      <c r="B166" s="296"/>
      <c r="C166" s="296"/>
      <c r="D166" s="295"/>
      <c r="E166" s="296"/>
      <c r="F166" s="295"/>
      <c r="G166" s="295"/>
      <c r="H166" s="295"/>
      <c r="I166" s="295"/>
      <c r="J166" s="295"/>
      <c r="K166" s="295"/>
      <c r="L166" s="295"/>
      <c r="M166" s="295"/>
      <c r="N166" s="295"/>
      <c r="O166" s="292"/>
      <c r="P166" s="292"/>
      <c r="Q166" s="292"/>
      <c r="R166" s="292"/>
      <c r="S166" s="294"/>
      <c r="T166" s="293"/>
      <c r="U166" s="292"/>
      <c r="V166" s="291"/>
      <c r="W166" s="291"/>
      <c r="X166" s="290"/>
      <c r="Y166" s="290"/>
      <c r="Z166" s="290"/>
      <c r="AA166" s="290"/>
      <c r="AB166" s="290"/>
      <c r="AC166" s="290"/>
      <c r="AD166" s="290"/>
      <c r="AE166" s="290"/>
      <c r="AF166" s="289"/>
      <c r="AG166" s="289"/>
      <c r="AH166" s="289"/>
      <c r="AI166" s="289"/>
      <c r="AJ166" s="289"/>
      <c r="AK166" s="289"/>
      <c r="AL166" s="289"/>
      <c r="AM166" s="289"/>
      <c r="AN166" s="289"/>
      <c r="AO166" s="289"/>
      <c r="AP166" s="289"/>
      <c r="AQ166" s="289"/>
      <c r="AR166" s="289"/>
      <c r="AS166" s="289"/>
      <c r="AT166" s="289"/>
      <c r="AU166" s="289"/>
      <c r="AV166" s="289"/>
      <c r="AW166" s="289"/>
      <c r="AX166" s="289"/>
      <c r="AY166" s="289"/>
      <c r="AZ166" s="289"/>
      <c r="BA166" s="289"/>
      <c r="BB166" s="289"/>
      <c r="BC166" s="289"/>
      <c r="BD166" s="289"/>
      <c r="BE166" s="289"/>
      <c r="BF166" s="289"/>
      <c r="BG166" s="289"/>
      <c r="BH166" s="289"/>
      <c r="BI166" s="289"/>
      <c r="BJ166" s="289"/>
      <c r="BK166" s="289"/>
      <c r="BL166" s="289"/>
      <c r="BM166" s="289"/>
      <c r="BN166" s="289"/>
    </row>
    <row r="167" spans="1:66" s="288" customFormat="1" x14ac:dyDescent="0.2">
      <c r="A167" s="296"/>
      <c r="B167" s="296"/>
      <c r="C167" s="296"/>
      <c r="D167" s="295"/>
      <c r="E167" s="296"/>
      <c r="F167" s="295"/>
      <c r="G167" s="295"/>
      <c r="H167" s="295"/>
      <c r="I167" s="295"/>
      <c r="J167" s="295"/>
      <c r="K167" s="295"/>
      <c r="L167" s="295"/>
      <c r="M167" s="295"/>
      <c r="N167" s="295"/>
      <c r="O167" s="292"/>
      <c r="P167" s="292"/>
      <c r="Q167" s="292"/>
      <c r="R167" s="292"/>
      <c r="S167" s="294"/>
      <c r="T167" s="293"/>
      <c r="U167" s="292"/>
      <c r="V167" s="291"/>
      <c r="W167" s="291"/>
      <c r="X167" s="290"/>
      <c r="Y167" s="290"/>
      <c r="Z167" s="290"/>
      <c r="AA167" s="290"/>
      <c r="AB167" s="290"/>
      <c r="AC167" s="290"/>
      <c r="AD167" s="290"/>
      <c r="AE167" s="290"/>
      <c r="AF167" s="289"/>
      <c r="AG167" s="289"/>
      <c r="AH167" s="289"/>
      <c r="AI167" s="289"/>
      <c r="AJ167" s="289"/>
      <c r="AK167" s="289"/>
      <c r="AL167" s="289"/>
      <c r="AM167" s="289"/>
      <c r="AN167" s="289"/>
      <c r="AO167" s="289"/>
      <c r="AP167" s="289"/>
      <c r="AQ167" s="289"/>
      <c r="AR167" s="289"/>
      <c r="AS167" s="289"/>
      <c r="AT167" s="289"/>
      <c r="AU167" s="289"/>
      <c r="AV167" s="289"/>
      <c r="AW167" s="289"/>
      <c r="AX167" s="289"/>
      <c r="AY167" s="289"/>
      <c r="AZ167" s="289"/>
      <c r="BA167" s="289"/>
      <c r="BB167" s="289"/>
      <c r="BC167" s="289"/>
      <c r="BD167" s="289"/>
      <c r="BE167" s="289"/>
      <c r="BF167" s="289"/>
      <c r="BG167" s="289"/>
      <c r="BH167" s="289"/>
      <c r="BI167" s="289"/>
      <c r="BJ167" s="289"/>
      <c r="BK167" s="289"/>
      <c r="BL167" s="289"/>
      <c r="BM167" s="289"/>
      <c r="BN167" s="289"/>
    </row>
    <row r="168" spans="1:66" s="288" customFormat="1" x14ac:dyDescent="0.2">
      <c r="A168" s="296"/>
      <c r="B168" s="296"/>
      <c r="C168" s="296"/>
      <c r="D168" s="295"/>
      <c r="E168" s="296"/>
      <c r="F168" s="295"/>
      <c r="G168" s="295"/>
      <c r="H168" s="295"/>
      <c r="I168" s="295"/>
      <c r="J168" s="295"/>
      <c r="K168" s="295"/>
      <c r="L168" s="295"/>
      <c r="M168" s="295"/>
      <c r="N168" s="295"/>
      <c r="O168" s="292"/>
      <c r="P168" s="292"/>
      <c r="Q168" s="292"/>
      <c r="R168" s="292"/>
      <c r="S168" s="294"/>
      <c r="T168" s="293"/>
      <c r="U168" s="292"/>
      <c r="V168" s="291"/>
      <c r="W168" s="291"/>
      <c r="X168" s="290"/>
      <c r="Y168" s="290"/>
      <c r="Z168" s="290"/>
      <c r="AA168" s="290"/>
      <c r="AB168" s="290"/>
      <c r="AC168" s="290"/>
      <c r="AD168" s="290"/>
      <c r="AE168" s="290"/>
      <c r="AF168" s="289"/>
      <c r="AG168" s="289"/>
      <c r="AH168" s="289"/>
      <c r="AI168" s="289"/>
      <c r="AJ168" s="289"/>
      <c r="AK168" s="289"/>
      <c r="AL168" s="289"/>
      <c r="AM168" s="289"/>
      <c r="AN168" s="289"/>
      <c r="AO168" s="289"/>
      <c r="AP168" s="289"/>
      <c r="AQ168" s="289"/>
      <c r="AR168" s="289"/>
      <c r="AS168" s="289"/>
      <c r="AT168" s="289"/>
      <c r="AU168" s="289"/>
      <c r="AV168" s="289"/>
      <c r="AW168" s="289"/>
      <c r="AX168" s="289"/>
      <c r="AY168" s="289"/>
      <c r="AZ168" s="289"/>
      <c r="BA168" s="289"/>
      <c r="BB168" s="289"/>
      <c r="BC168" s="289"/>
      <c r="BD168" s="289"/>
      <c r="BE168" s="289"/>
      <c r="BF168" s="289"/>
      <c r="BG168" s="289"/>
      <c r="BH168" s="289"/>
      <c r="BI168" s="289"/>
      <c r="BJ168" s="289"/>
      <c r="BK168" s="289"/>
      <c r="BL168" s="289"/>
      <c r="BM168" s="289"/>
      <c r="BN168" s="289"/>
    </row>
    <row r="169" spans="1:66" s="288" customFormat="1" x14ac:dyDescent="0.2">
      <c r="A169" s="296"/>
      <c r="B169" s="296"/>
      <c r="C169" s="296"/>
      <c r="D169" s="295"/>
      <c r="E169" s="296"/>
      <c r="F169" s="295"/>
      <c r="G169" s="295"/>
      <c r="H169" s="295"/>
      <c r="I169" s="295"/>
      <c r="J169" s="295"/>
      <c r="K169" s="295"/>
      <c r="L169" s="295"/>
      <c r="M169" s="295"/>
      <c r="N169" s="295"/>
      <c r="O169" s="292"/>
      <c r="P169" s="292"/>
      <c r="Q169" s="292"/>
      <c r="R169" s="292"/>
      <c r="S169" s="294"/>
      <c r="T169" s="293"/>
      <c r="U169" s="292"/>
      <c r="V169" s="291"/>
      <c r="W169" s="291"/>
      <c r="X169" s="290"/>
      <c r="Y169" s="290"/>
      <c r="Z169" s="290"/>
      <c r="AA169" s="290"/>
      <c r="AB169" s="290"/>
      <c r="AC169" s="290"/>
      <c r="AD169" s="290"/>
      <c r="AE169" s="290"/>
      <c r="AF169" s="289"/>
      <c r="AG169" s="289"/>
      <c r="AH169" s="289"/>
      <c r="AI169" s="289"/>
      <c r="AJ169" s="289"/>
      <c r="AK169" s="289"/>
      <c r="AL169" s="289"/>
      <c r="AM169" s="289"/>
      <c r="AN169" s="289"/>
      <c r="AO169" s="289"/>
      <c r="AP169" s="289"/>
      <c r="AQ169" s="289"/>
      <c r="AR169" s="289"/>
      <c r="AS169" s="289"/>
      <c r="AT169" s="289"/>
      <c r="AU169" s="289"/>
      <c r="AV169" s="289"/>
      <c r="AW169" s="289"/>
      <c r="AX169" s="289"/>
      <c r="AY169" s="289"/>
      <c r="AZ169" s="289"/>
      <c r="BA169" s="289"/>
      <c r="BB169" s="289"/>
      <c r="BC169" s="289"/>
      <c r="BD169" s="289"/>
      <c r="BE169" s="289"/>
      <c r="BF169" s="289"/>
      <c r="BG169" s="289"/>
      <c r="BH169" s="289"/>
      <c r="BI169" s="289"/>
      <c r="BJ169" s="289"/>
      <c r="BK169" s="289"/>
      <c r="BL169" s="289"/>
      <c r="BM169" s="289"/>
      <c r="BN169" s="289"/>
    </row>
    <row r="170" spans="1:66" s="288" customFormat="1" x14ac:dyDescent="0.2">
      <c r="A170" s="296"/>
      <c r="B170" s="296"/>
      <c r="C170" s="296"/>
      <c r="D170" s="295"/>
      <c r="E170" s="296"/>
      <c r="F170" s="295"/>
      <c r="G170" s="295"/>
      <c r="H170" s="295"/>
      <c r="I170" s="295"/>
      <c r="J170" s="295"/>
      <c r="K170" s="295"/>
      <c r="L170" s="295"/>
      <c r="M170" s="295"/>
      <c r="N170" s="295"/>
      <c r="O170" s="292"/>
      <c r="P170" s="292"/>
      <c r="Q170" s="292"/>
      <c r="R170" s="292"/>
      <c r="S170" s="294"/>
      <c r="T170" s="293"/>
      <c r="U170" s="292"/>
      <c r="V170" s="291"/>
      <c r="W170" s="291"/>
      <c r="X170" s="290"/>
      <c r="Y170" s="290"/>
      <c r="Z170" s="290"/>
      <c r="AA170" s="290"/>
      <c r="AB170" s="290"/>
      <c r="AC170" s="290"/>
      <c r="AD170" s="290"/>
      <c r="AE170" s="290"/>
      <c r="AF170" s="289"/>
      <c r="AG170" s="289"/>
      <c r="AH170" s="289"/>
      <c r="AI170" s="289"/>
      <c r="AJ170" s="289"/>
      <c r="AK170" s="289"/>
      <c r="AL170" s="289"/>
      <c r="AM170" s="289"/>
      <c r="AN170" s="289"/>
      <c r="AO170" s="289"/>
      <c r="AP170" s="289"/>
      <c r="AQ170" s="289"/>
      <c r="AR170" s="289"/>
      <c r="AS170" s="289"/>
      <c r="AT170" s="289"/>
      <c r="AU170" s="289"/>
      <c r="AV170" s="289"/>
      <c r="AW170" s="289"/>
      <c r="AX170" s="289"/>
      <c r="AY170" s="289"/>
      <c r="AZ170" s="289"/>
      <c r="BA170" s="289"/>
      <c r="BB170" s="289"/>
      <c r="BC170" s="289"/>
      <c r="BD170" s="289"/>
      <c r="BE170" s="289"/>
      <c r="BF170" s="289"/>
      <c r="BG170" s="289"/>
      <c r="BH170" s="289"/>
      <c r="BI170" s="289"/>
      <c r="BJ170" s="289"/>
      <c r="BK170" s="289"/>
      <c r="BL170" s="289"/>
      <c r="BM170" s="289"/>
      <c r="BN170" s="289"/>
    </row>
    <row r="171" spans="1:66" s="288" customFormat="1" x14ac:dyDescent="0.2">
      <c r="A171" s="296"/>
      <c r="B171" s="296"/>
      <c r="C171" s="296"/>
      <c r="D171" s="295"/>
      <c r="E171" s="296"/>
      <c r="F171" s="295"/>
      <c r="G171" s="295"/>
      <c r="H171" s="295"/>
      <c r="I171" s="295"/>
      <c r="J171" s="295"/>
      <c r="K171" s="295"/>
      <c r="L171" s="295"/>
      <c r="M171" s="295"/>
      <c r="N171" s="295"/>
      <c r="O171" s="292"/>
      <c r="P171" s="292"/>
      <c r="Q171" s="292"/>
      <c r="R171" s="292"/>
      <c r="S171" s="294"/>
      <c r="T171" s="293"/>
      <c r="U171" s="292"/>
      <c r="V171" s="291"/>
      <c r="W171" s="291"/>
      <c r="X171" s="290"/>
      <c r="Y171" s="290"/>
      <c r="Z171" s="290"/>
      <c r="AA171" s="290"/>
      <c r="AB171" s="290"/>
      <c r="AC171" s="290"/>
      <c r="AD171" s="290"/>
      <c r="AE171" s="290"/>
      <c r="AF171" s="289"/>
      <c r="AG171" s="289"/>
      <c r="AH171" s="289"/>
      <c r="AI171" s="289"/>
      <c r="AJ171" s="289"/>
      <c r="AK171" s="289"/>
      <c r="AL171" s="289"/>
      <c r="AM171" s="289"/>
      <c r="AN171" s="289"/>
      <c r="AO171" s="289"/>
      <c r="AP171" s="289"/>
      <c r="AQ171" s="289"/>
      <c r="AR171" s="289"/>
      <c r="AS171" s="289"/>
      <c r="AT171" s="289"/>
      <c r="AU171" s="289"/>
      <c r="AV171" s="289"/>
      <c r="AW171" s="289"/>
      <c r="AX171" s="289"/>
      <c r="AY171" s="289"/>
      <c r="AZ171" s="289"/>
      <c r="BA171" s="289"/>
      <c r="BB171" s="289"/>
      <c r="BC171" s="289"/>
      <c r="BD171" s="289"/>
      <c r="BE171" s="289"/>
      <c r="BF171" s="289"/>
      <c r="BG171" s="289"/>
      <c r="BH171" s="289"/>
      <c r="BI171" s="289"/>
      <c r="BJ171" s="289"/>
      <c r="BK171" s="289"/>
      <c r="BL171" s="289"/>
      <c r="BM171" s="289"/>
      <c r="BN171" s="289"/>
    </row>
    <row r="172" spans="1:66" s="288" customFormat="1" x14ac:dyDescent="0.2">
      <c r="A172" s="296"/>
      <c r="B172" s="296"/>
      <c r="C172" s="296"/>
      <c r="D172" s="295"/>
      <c r="E172" s="296"/>
      <c r="F172" s="295"/>
      <c r="G172" s="295"/>
      <c r="H172" s="295"/>
      <c r="I172" s="295"/>
      <c r="J172" s="295"/>
      <c r="K172" s="295"/>
      <c r="L172" s="295"/>
      <c r="M172" s="295"/>
      <c r="N172" s="295"/>
      <c r="O172" s="292"/>
      <c r="P172" s="292"/>
      <c r="Q172" s="292"/>
      <c r="R172" s="292"/>
      <c r="S172" s="294"/>
      <c r="T172" s="293"/>
      <c r="U172" s="292"/>
      <c r="V172" s="291"/>
      <c r="W172" s="291"/>
      <c r="X172" s="290"/>
      <c r="Y172" s="290"/>
      <c r="Z172" s="290"/>
      <c r="AA172" s="290"/>
      <c r="AB172" s="290"/>
      <c r="AC172" s="290"/>
      <c r="AD172" s="290"/>
      <c r="AE172" s="290"/>
      <c r="AF172" s="289"/>
      <c r="AG172" s="289"/>
      <c r="AH172" s="289"/>
      <c r="AI172" s="289"/>
      <c r="AJ172" s="289"/>
      <c r="AK172" s="289"/>
      <c r="AL172" s="289"/>
      <c r="AM172" s="289"/>
      <c r="AN172" s="289"/>
      <c r="AO172" s="289"/>
      <c r="AP172" s="289"/>
      <c r="AQ172" s="289"/>
      <c r="AR172" s="289"/>
      <c r="AS172" s="289"/>
      <c r="AT172" s="289"/>
      <c r="AU172" s="289"/>
      <c r="AV172" s="289"/>
      <c r="AW172" s="289"/>
      <c r="AX172" s="289"/>
      <c r="AY172" s="289"/>
      <c r="AZ172" s="289"/>
      <c r="BA172" s="289"/>
      <c r="BB172" s="289"/>
      <c r="BC172" s="289"/>
      <c r="BD172" s="289"/>
      <c r="BE172" s="289"/>
      <c r="BF172" s="289"/>
      <c r="BG172" s="289"/>
      <c r="BH172" s="289"/>
      <c r="BI172" s="289"/>
      <c r="BJ172" s="289"/>
      <c r="BK172" s="289"/>
      <c r="BL172" s="289"/>
      <c r="BM172" s="289"/>
      <c r="BN172" s="289"/>
    </row>
    <row r="173" spans="1:66" s="288" customFormat="1" x14ac:dyDescent="0.2">
      <c r="A173" s="296"/>
      <c r="B173" s="296"/>
      <c r="C173" s="296"/>
      <c r="D173" s="295"/>
      <c r="E173" s="296"/>
      <c r="F173" s="295"/>
      <c r="G173" s="295"/>
      <c r="H173" s="295"/>
      <c r="I173" s="295"/>
      <c r="J173" s="295"/>
      <c r="K173" s="295"/>
      <c r="L173" s="295"/>
      <c r="M173" s="295"/>
      <c r="N173" s="295"/>
      <c r="O173" s="292"/>
      <c r="P173" s="292"/>
      <c r="Q173" s="292"/>
      <c r="R173" s="292"/>
      <c r="S173" s="294"/>
      <c r="T173" s="293"/>
      <c r="U173" s="292"/>
      <c r="V173" s="291"/>
      <c r="W173" s="291"/>
      <c r="X173" s="290"/>
      <c r="Y173" s="290"/>
      <c r="Z173" s="290"/>
      <c r="AA173" s="290"/>
      <c r="AB173" s="290"/>
      <c r="AC173" s="290"/>
      <c r="AD173" s="290"/>
      <c r="AE173" s="290"/>
      <c r="AF173" s="289"/>
      <c r="AG173" s="289"/>
      <c r="AH173" s="289"/>
      <c r="AI173" s="289"/>
      <c r="AJ173" s="289"/>
      <c r="AK173" s="289"/>
      <c r="AL173" s="289"/>
      <c r="AM173" s="289"/>
      <c r="AN173" s="289"/>
      <c r="AO173" s="289"/>
      <c r="AP173" s="289"/>
      <c r="AQ173" s="289"/>
      <c r="AR173" s="289"/>
      <c r="AS173" s="289"/>
      <c r="AT173" s="289"/>
      <c r="AU173" s="289"/>
      <c r="AV173" s="289"/>
      <c r="AW173" s="289"/>
      <c r="AX173" s="289"/>
      <c r="AY173" s="289"/>
      <c r="AZ173" s="289"/>
      <c r="BA173" s="289"/>
      <c r="BB173" s="289"/>
      <c r="BC173" s="289"/>
      <c r="BD173" s="289"/>
      <c r="BE173" s="289"/>
      <c r="BF173" s="289"/>
      <c r="BG173" s="289"/>
      <c r="BH173" s="289"/>
      <c r="BI173" s="289"/>
      <c r="BJ173" s="289"/>
      <c r="BK173" s="289"/>
      <c r="BL173" s="289"/>
      <c r="BM173" s="289"/>
      <c r="BN173" s="289"/>
    </row>
    <row r="174" spans="1:66" s="288" customFormat="1" x14ac:dyDescent="0.2">
      <c r="A174" s="296"/>
      <c r="B174" s="296"/>
      <c r="C174" s="296"/>
      <c r="D174" s="295"/>
      <c r="E174" s="296"/>
      <c r="F174" s="295"/>
      <c r="G174" s="295"/>
      <c r="H174" s="295"/>
      <c r="I174" s="295"/>
      <c r="J174" s="295"/>
      <c r="K174" s="295"/>
      <c r="L174" s="295"/>
      <c r="M174" s="295"/>
      <c r="N174" s="295"/>
      <c r="O174" s="292"/>
      <c r="P174" s="292"/>
      <c r="Q174" s="292"/>
      <c r="R174" s="292"/>
      <c r="S174" s="294"/>
      <c r="T174" s="293"/>
      <c r="U174" s="292"/>
      <c r="V174" s="291"/>
      <c r="W174" s="291"/>
      <c r="X174" s="290"/>
      <c r="Y174" s="290"/>
      <c r="Z174" s="290"/>
      <c r="AA174" s="290"/>
      <c r="AB174" s="290"/>
      <c r="AC174" s="290"/>
      <c r="AD174" s="290"/>
      <c r="AE174" s="290"/>
      <c r="AF174" s="289"/>
      <c r="AG174" s="289"/>
      <c r="AH174" s="289"/>
      <c r="AI174" s="289"/>
      <c r="AJ174" s="289"/>
      <c r="AK174" s="289"/>
      <c r="AL174" s="289"/>
      <c r="AM174" s="289"/>
      <c r="AN174" s="289"/>
      <c r="AO174" s="289"/>
      <c r="AP174" s="289"/>
      <c r="AQ174" s="289"/>
      <c r="AR174" s="289"/>
      <c r="AS174" s="289"/>
      <c r="AT174" s="289"/>
      <c r="AU174" s="289"/>
      <c r="AV174" s="289"/>
      <c r="AW174" s="289"/>
      <c r="AX174" s="289"/>
      <c r="AY174" s="289"/>
      <c r="AZ174" s="289"/>
      <c r="BA174" s="289"/>
      <c r="BB174" s="289"/>
      <c r="BC174" s="289"/>
      <c r="BD174" s="289"/>
      <c r="BE174" s="289"/>
      <c r="BF174" s="289"/>
      <c r="BG174" s="289"/>
      <c r="BH174" s="289"/>
      <c r="BI174" s="289"/>
      <c r="BJ174" s="289"/>
      <c r="BK174" s="289"/>
      <c r="BL174" s="289"/>
      <c r="BM174" s="289"/>
      <c r="BN174" s="289"/>
    </row>
    <row r="175" spans="1:66" s="288" customFormat="1" x14ac:dyDescent="0.2">
      <c r="A175" s="296"/>
      <c r="B175" s="296"/>
      <c r="C175" s="296"/>
      <c r="D175" s="295"/>
      <c r="E175" s="296"/>
      <c r="F175" s="295"/>
      <c r="G175" s="295"/>
      <c r="H175" s="295"/>
      <c r="I175" s="295"/>
      <c r="J175" s="295"/>
      <c r="K175" s="295"/>
      <c r="L175" s="295"/>
      <c r="M175" s="295"/>
      <c r="N175" s="295"/>
      <c r="O175" s="292"/>
      <c r="P175" s="292"/>
      <c r="Q175" s="292"/>
      <c r="R175" s="292"/>
      <c r="S175" s="294"/>
      <c r="T175" s="293"/>
      <c r="U175" s="292"/>
      <c r="V175" s="291"/>
      <c r="W175" s="291"/>
      <c r="X175" s="290"/>
      <c r="Y175" s="290"/>
      <c r="Z175" s="290"/>
      <c r="AA175" s="290"/>
      <c r="AB175" s="290"/>
      <c r="AC175" s="290"/>
      <c r="AD175" s="290"/>
      <c r="AE175" s="290"/>
      <c r="AF175" s="289"/>
      <c r="AG175" s="289"/>
      <c r="AH175" s="289"/>
      <c r="AI175" s="289"/>
      <c r="AJ175" s="289"/>
      <c r="AK175" s="289"/>
      <c r="AL175" s="289"/>
      <c r="AM175" s="289"/>
      <c r="AN175" s="289"/>
      <c r="AO175" s="289"/>
      <c r="AP175" s="289"/>
      <c r="AQ175" s="289"/>
      <c r="AR175" s="289"/>
      <c r="AS175" s="289"/>
      <c r="AT175" s="289"/>
      <c r="AU175" s="289"/>
      <c r="AV175" s="289"/>
      <c r="AW175" s="289"/>
      <c r="AX175" s="289"/>
      <c r="AY175" s="289"/>
      <c r="AZ175" s="289"/>
      <c r="BA175" s="289"/>
      <c r="BB175" s="289"/>
      <c r="BC175" s="289"/>
      <c r="BD175" s="289"/>
      <c r="BE175" s="289"/>
      <c r="BF175" s="289"/>
      <c r="BG175" s="289"/>
      <c r="BH175" s="289"/>
      <c r="BI175" s="289"/>
      <c r="BJ175" s="289"/>
      <c r="BK175" s="289"/>
      <c r="BL175" s="289"/>
      <c r="BM175" s="289"/>
      <c r="BN175" s="289"/>
    </row>
    <row r="176" spans="1:66" s="277" customFormat="1" x14ac:dyDescent="0.2">
      <c r="A176" s="287"/>
      <c r="B176" s="287"/>
      <c r="C176" s="287"/>
      <c r="D176" s="284"/>
      <c r="E176" s="287"/>
      <c r="F176" s="284"/>
      <c r="G176" s="284"/>
      <c r="H176" s="284"/>
      <c r="I176" s="284"/>
      <c r="J176" s="284"/>
      <c r="K176" s="284"/>
      <c r="L176" s="284"/>
      <c r="M176" s="281"/>
      <c r="N176" s="281"/>
      <c r="O176" s="281"/>
      <c r="P176" s="281"/>
      <c r="Q176" s="281"/>
      <c r="R176" s="281"/>
      <c r="S176" s="283"/>
      <c r="T176" s="282"/>
      <c r="U176" s="281"/>
      <c r="V176" s="280"/>
      <c r="W176" s="280"/>
      <c r="X176" s="279"/>
      <c r="Y176" s="279"/>
      <c r="Z176" s="279"/>
      <c r="AA176" s="279"/>
      <c r="AB176" s="279"/>
      <c r="AC176" s="279"/>
      <c r="AD176" s="279"/>
      <c r="AE176" s="279"/>
      <c r="AF176" s="278"/>
      <c r="AG176" s="278"/>
      <c r="AH176" s="278"/>
      <c r="AI176" s="278"/>
      <c r="AJ176" s="278"/>
      <c r="AK176" s="278"/>
      <c r="AL176" s="278"/>
      <c r="AM176" s="278"/>
      <c r="AN176" s="278"/>
      <c r="AO176" s="278"/>
      <c r="AP176" s="278"/>
      <c r="AQ176" s="278"/>
      <c r="AR176" s="278"/>
      <c r="AS176" s="278"/>
      <c r="AT176" s="278"/>
      <c r="AU176" s="278"/>
      <c r="AV176" s="278"/>
      <c r="AW176" s="278"/>
      <c r="AX176" s="278"/>
      <c r="AY176" s="278"/>
      <c r="AZ176" s="278"/>
      <c r="BA176" s="278"/>
      <c r="BB176" s="278"/>
      <c r="BC176" s="278"/>
      <c r="BD176" s="278"/>
      <c r="BE176" s="278"/>
      <c r="BF176" s="278"/>
      <c r="BG176" s="278"/>
      <c r="BH176" s="278"/>
      <c r="BI176" s="278"/>
      <c r="BJ176" s="278"/>
      <c r="BK176" s="278"/>
      <c r="BL176" s="278"/>
      <c r="BM176" s="278"/>
      <c r="BN176" s="278"/>
    </row>
    <row r="177" spans="1:66" s="277" customFormat="1" x14ac:dyDescent="0.2">
      <c r="A177" s="287"/>
      <c r="B177" s="287"/>
      <c r="C177" s="287"/>
      <c r="D177" s="284"/>
      <c r="E177" s="287"/>
      <c r="F177" s="284"/>
      <c r="G177" s="284"/>
      <c r="H177" s="284"/>
      <c r="I177" s="284"/>
      <c r="J177" s="284"/>
      <c r="K177" s="284"/>
      <c r="L177" s="284"/>
      <c r="M177" s="281"/>
      <c r="N177" s="281"/>
      <c r="O177" s="281"/>
      <c r="P177" s="281"/>
      <c r="Q177" s="281"/>
      <c r="R177" s="281"/>
      <c r="S177" s="283"/>
      <c r="T177" s="282"/>
      <c r="U177" s="281"/>
      <c r="V177" s="280"/>
      <c r="W177" s="280"/>
      <c r="X177" s="279"/>
      <c r="Y177" s="279"/>
      <c r="Z177" s="279"/>
      <c r="AA177" s="279"/>
      <c r="AB177" s="279"/>
      <c r="AC177" s="279"/>
      <c r="AD177" s="279"/>
      <c r="AE177" s="279"/>
      <c r="AF177" s="278"/>
      <c r="AG177" s="278"/>
      <c r="AH177" s="278"/>
      <c r="AI177" s="278"/>
      <c r="AJ177" s="278"/>
      <c r="AK177" s="278"/>
      <c r="AL177" s="278"/>
      <c r="AM177" s="278"/>
      <c r="AN177" s="278"/>
      <c r="AO177" s="278"/>
      <c r="AP177" s="278"/>
      <c r="AQ177" s="278"/>
      <c r="AR177" s="278"/>
      <c r="AS177" s="278"/>
      <c r="AT177" s="278"/>
      <c r="AU177" s="278"/>
      <c r="AV177" s="278"/>
      <c r="AW177" s="278"/>
      <c r="AX177" s="278"/>
      <c r="AY177" s="278"/>
      <c r="AZ177" s="278"/>
      <c r="BA177" s="278"/>
      <c r="BB177" s="278"/>
      <c r="BC177" s="278"/>
      <c r="BD177" s="278"/>
      <c r="BE177" s="278"/>
      <c r="BF177" s="278"/>
      <c r="BG177" s="278"/>
      <c r="BH177" s="278"/>
      <c r="BI177" s="278"/>
      <c r="BJ177" s="278"/>
      <c r="BK177" s="278"/>
      <c r="BL177" s="278"/>
      <c r="BM177" s="278"/>
      <c r="BN177" s="278"/>
    </row>
    <row r="178" spans="1:66" s="277" customFormat="1" x14ac:dyDescent="0.2">
      <c r="A178" s="287"/>
      <c r="B178" s="287"/>
      <c r="C178" s="287"/>
      <c r="D178" s="284"/>
      <c r="E178" s="287"/>
      <c r="F178" s="284"/>
      <c r="G178" s="284"/>
      <c r="H178" s="284"/>
      <c r="I178" s="284"/>
      <c r="J178" s="284"/>
      <c r="K178" s="284"/>
      <c r="L178" s="284"/>
      <c r="M178" s="281"/>
      <c r="N178" s="281"/>
      <c r="O178" s="281"/>
      <c r="P178" s="281"/>
      <c r="Q178" s="281"/>
      <c r="R178" s="281"/>
      <c r="S178" s="283"/>
      <c r="T178" s="282"/>
      <c r="U178" s="281"/>
      <c r="V178" s="280"/>
      <c r="W178" s="280"/>
      <c r="X178" s="279"/>
      <c r="Y178" s="279"/>
      <c r="Z178" s="279"/>
      <c r="AA178" s="279"/>
      <c r="AB178" s="279"/>
      <c r="AC178" s="279"/>
      <c r="AD178" s="279"/>
      <c r="AE178" s="279"/>
      <c r="AF178" s="278"/>
      <c r="AG178" s="278"/>
      <c r="AH178" s="278"/>
      <c r="AI178" s="278"/>
      <c r="AJ178" s="278"/>
      <c r="AK178" s="278"/>
      <c r="AL178" s="278"/>
      <c r="AM178" s="278"/>
      <c r="AN178" s="278"/>
      <c r="AO178" s="278"/>
      <c r="AP178" s="278"/>
      <c r="AQ178" s="278"/>
      <c r="AR178" s="278"/>
      <c r="AS178" s="278"/>
      <c r="AT178" s="278"/>
      <c r="AU178" s="278"/>
      <c r="AV178" s="278"/>
      <c r="AW178" s="278"/>
      <c r="AX178" s="278"/>
      <c r="AY178" s="278"/>
      <c r="AZ178" s="278"/>
      <c r="BA178" s="278"/>
      <c r="BB178" s="278"/>
      <c r="BC178" s="278"/>
      <c r="BD178" s="278"/>
      <c r="BE178" s="278"/>
      <c r="BF178" s="278"/>
      <c r="BG178" s="278"/>
      <c r="BH178" s="278"/>
      <c r="BI178" s="278"/>
      <c r="BJ178" s="278"/>
      <c r="BK178" s="278"/>
      <c r="BL178" s="278"/>
      <c r="BM178" s="278"/>
      <c r="BN178" s="278"/>
    </row>
    <row r="179" spans="1:66" s="277" customFormat="1" x14ac:dyDescent="0.2">
      <c r="A179" s="287"/>
      <c r="B179" s="287"/>
      <c r="C179" s="287"/>
      <c r="D179" s="284"/>
      <c r="E179" s="287"/>
      <c r="F179" s="284"/>
      <c r="G179" s="284"/>
      <c r="H179" s="284"/>
      <c r="I179" s="284"/>
      <c r="J179" s="284"/>
      <c r="K179" s="284"/>
      <c r="L179" s="284"/>
      <c r="M179" s="281"/>
      <c r="N179" s="281"/>
      <c r="O179" s="281"/>
      <c r="P179" s="281"/>
      <c r="Q179" s="281"/>
      <c r="R179" s="281"/>
      <c r="S179" s="283"/>
      <c r="T179" s="282"/>
      <c r="U179" s="281"/>
      <c r="V179" s="280"/>
      <c r="W179" s="280"/>
      <c r="X179" s="279"/>
      <c r="Y179" s="279"/>
      <c r="Z179" s="279"/>
      <c r="AA179" s="279"/>
      <c r="AB179" s="279"/>
      <c r="AC179" s="279"/>
      <c r="AD179" s="279"/>
      <c r="AE179" s="279"/>
      <c r="AF179" s="278"/>
      <c r="AG179" s="278"/>
      <c r="AH179" s="278"/>
      <c r="AI179" s="278"/>
      <c r="AJ179" s="278"/>
      <c r="AK179" s="278"/>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c r="BF179" s="278"/>
      <c r="BG179" s="278"/>
      <c r="BH179" s="278"/>
      <c r="BI179" s="278"/>
      <c r="BJ179" s="278"/>
      <c r="BK179" s="278"/>
      <c r="BL179" s="278"/>
      <c r="BM179" s="278"/>
      <c r="BN179" s="278"/>
    </row>
    <row r="180" spans="1:66" s="277" customFormat="1" x14ac:dyDescent="0.2">
      <c r="A180" s="287"/>
      <c r="B180" s="287"/>
      <c r="C180" s="287"/>
      <c r="D180" s="284"/>
      <c r="E180" s="287"/>
      <c r="F180" s="284"/>
      <c r="G180" s="284"/>
      <c r="H180" s="284"/>
      <c r="I180" s="284"/>
      <c r="J180" s="284"/>
      <c r="K180" s="284"/>
      <c r="L180" s="284"/>
      <c r="M180" s="281"/>
      <c r="N180" s="281"/>
      <c r="O180" s="281"/>
      <c r="P180" s="281"/>
      <c r="Q180" s="281"/>
      <c r="R180" s="281"/>
      <c r="S180" s="283"/>
      <c r="T180" s="282"/>
      <c r="U180" s="281"/>
      <c r="V180" s="280"/>
      <c r="W180" s="280"/>
      <c r="X180" s="279"/>
      <c r="Y180" s="279"/>
      <c r="Z180" s="279"/>
      <c r="AA180" s="279"/>
      <c r="AB180" s="279"/>
      <c r="AC180" s="279"/>
      <c r="AD180" s="279"/>
      <c r="AE180" s="279"/>
      <c r="AF180" s="278"/>
      <c r="AG180" s="278"/>
      <c r="AH180" s="278"/>
      <c r="AI180" s="278"/>
      <c r="AJ180" s="278"/>
      <c r="AK180" s="278"/>
      <c r="AL180" s="278"/>
      <c r="AM180" s="278"/>
      <c r="AN180" s="278"/>
      <c r="AO180" s="278"/>
      <c r="AP180" s="278"/>
      <c r="AQ180" s="278"/>
      <c r="AR180" s="278"/>
      <c r="AS180" s="278"/>
      <c r="AT180" s="278"/>
      <c r="AU180" s="278"/>
      <c r="AV180" s="278"/>
      <c r="AW180" s="278"/>
      <c r="AX180" s="278"/>
      <c r="AY180" s="278"/>
      <c r="AZ180" s="278"/>
      <c r="BA180" s="278"/>
      <c r="BB180" s="278"/>
      <c r="BC180" s="278"/>
      <c r="BD180" s="278"/>
      <c r="BE180" s="278"/>
      <c r="BF180" s="278"/>
      <c r="BG180" s="278"/>
      <c r="BH180" s="278"/>
      <c r="BI180" s="278"/>
      <c r="BJ180" s="278"/>
      <c r="BK180" s="278"/>
      <c r="BL180" s="278"/>
      <c r="BM180" s="278"/>
      <c r="BN180" s="278"/>
    </row>
    <row r="181" spans="1:66" s="277" customFormat="1" x14ac:dyDescent="0.2">
      <c r="A181" s="287"/>
      <c r="B181" s="287"/>
      <c r="C181" s="287"/>
      <c r="D181" s="284"/>
      <c r="E181" s="287"/>
      <c r="F181" s="284"/>
      <c r="G181" s="284"/>
      <c r="H181" s="284"/>
      <c r="I181" s="284"/>
      <c r="J181" s="284"/>
      <c r="K181" s="284"/>
      <c r="L181" s="284"/>
      <c r="M181" s="281"/>
      <c r="N181" s="281"/>
      <c r="O181" s="281"/>
      <c r="P181" s="281"/>
      <c r="Q181" s="281"/>
      <c r="R181" s="281"/>
      <c r="S181" s="283"/>
      <c r="T181" s="282"/>
      <c r="U181" s="281"/>
      <c r="V181" s="280"/>
      <c r="W181" s="280"/>
      <c r="X181" s="279"/>
      <c r="Y181" s="279"/>
      <c r="Z181" s="279"/>
      <c r="AA181" s="279"/>
      <c r="AB181" s="279"/>
      <c r="AC181" s="279"/>
      <c r="AD181" s="279"/>
      <c r="AE181" s="279"/>
      <c r="AF181" s="278"/>
      <c r="AG181" s="278"/>
      <c r="AH181" s="278"/>
      <c r="AI181" s="278"/>
      <c r="AJ181" s="278"/>
      <c r="AK181" s="278"/>
      <c r="AL181" s="278"/>
      <c r="AM181" s="278"/>
      <c r="AN181" s="278"/>
      <c r="AO181" s="278"/>
      <c r="AP181" s="278"/>
      <c r="AQ181" s="278"/>
      <c r="AR181" s="278"/>
      <c r="AS181" s="278"/>
      <c r="AT181" s="278"/>
      <c r="AU181" s="278"/>
      <c r="AV181" s="278"/>
      <c r="AW181" s="278"/>
      <c r="AX181" s="278"/>
      <c r="AY181" s="278"/>
      <c r="AZ181" s="278"/>
      <c r="BA181" s="278"/>
      <c r="BB181" s="278"/>
      <c r="BC181" s="278"/>
      <c r="BD181" s="278"/>
      <c r="BE181" s="278"/>
      <c r="BF181" s="278"/>
      <c r="BG181" s="278"/>
      <c r="BH181" s="278"/>
      <c r="BI181" s="278"/>
      <c r="BJ181" s="278"/>
      <c r="BK181" s="278"/>
      <c r="BL181" s="278"/>
      <c r="BM181" s="278"/>
      <c r="BN181" s="278"/>
    </row>
    <row r="182" spans="1:66" s="277" customFormat="1" x14ac:dyDescent="0.2">
      <c r="A182" s="287"/>
      <c r="B182" s="287"/>
      <c r="C182" s="287"/>
      <c r="D182" s="284"/>
      <c r="E182" s="287"/>
      <c r="F182" s="284"/>
      <c r="G182" s="284"/>
      <c r="H182" s="284"/>
      <c r="I182" s="284"/>
      <c r="J182" s="284"/>
      <c r="K182" s="284"/>
      <c r="L182" s="284"/>
      <c r="M182" s="281"/>
      <c r="N182" s="281"/>
      <c r="O182" s="281"/>
      <c r="P182" s="281"/>
      <c r="Q182" s="281"/>
      <c r="R182" s="281"/>
      <c r="S182" s="283"/>
      <c r="T182" s="282"/>
      <c r="U182" s="281"/>
      <c r="V182" s="280"/>
      <c r="W182" s="280"/>
      <c r="X182" s="279"/>
      <c r="Y182" s="279"/>
      <c r="Z182" s="279"/>
      <c r="AA182" s="279"/>
      <c r="AB182" s="279"/>
      <c r="AC182" s="279"/>
      <c r="AD182" s="279"/>
      <c r="AE182" s="279"/>
      <c r="AF182" s="278"/>
      <c r="AG182" s="278"/>
      <c r="AH182" s="278"/>
      <c r="AI182" s="278"/>
      <c r="AJ182" s="278"/>
      <c r="AK182" s="278"/>
      <c r="AL182" s="278"/>
      <c r="AM182" s="278"/>
      <c r="AN182" s="278"/>
      <c r="AO182" s="278"/>
      <c r="AP182" s="278"/>
      <c r="AQ182" s="278"/>
      <c r="AR182" s="278"/>
      <c r="AS182" s="278"/>
      <c r="AT182" s="278"/>
      <c r="AU182" s="278"/>
      <c r="AV182" s="278"/>
      <c r="AW182" s="278"/>
      <c r="AX182" s="278"/>
      <c r="AY182" s="278"/>
      <c r="AZ182" s="278"/>
      <c r="BA182" s="278"/>
      <c r="BB182" s="278"/>
      <c r="BC182" s="278"/>
      <c r="BD182" s="278"/>
      <c r="BE182" s="278"/>
      <c r="BF182" s="278"/>
      <c r="BG182" s="278"/>
      <c r="BH182" s="278"/>
      <c r="BI182" s="278"/>
      <c r="BJ182" s="278"/>
      <c r="BK182" s="278"/>
      <c r="BL182" s="278"/>
      <c r="BM182" s="278"/>
      <c r="BN182" s="278"/>
    </row>
    <row r="183" spans="1:66" s="277" customFormat="1" x14ac:dyDescent="0.2">
      <c r="A183" s="287"/>
      <c r="B183" s="287"/>
      <c r="C183" s="287"/>
      <c r="D183" s="284"/>
      <c r="E183" s="287"/>
      <c r="F183" s="284"/>
      <c r="G183" s="284"/>
      <c r="H183" s="284"/>
      <c r="I183" s="284"/>
      <c r="J183" s="284"/>
      <c r="K183" s="284"/>
      <c r="L183" s="284"/>
      <c r="M183" s="281"/>
      <c r="N183" s="281"/>
      <c r="O183" s="281"/>
      <c r="P183" s="281"/>
      <c r="Q183" s="281"/>
      <c r="R183" s="281"/>
      <c r="S183" s="283"/>
      <c r="T183" s="282"/>
      <c r="U183" s="281"/>
      <c r="V183" s="280"/>
      <c r="W183" s="280"/>
      <c r="X183" s="279"/>
      <c r="Y183" s="279"/>
      <c r="Z183" s="279"/>
      <c r="AA183" s="279"/>
      <c r="AB183" s="279"/>
      <c r="AC183" s="279"/>
      <c r="AD183" s="279"/>
      <c r="AE183" s="279"/>
      <c r="AF183" s="278"/>
      <c r="AG183" s="278"/>
      <c r="AH183" s="278"/>
      <c r="AI183" s="278"/>
      <c r="AJ183" s="278"/>
      <c r="AK183" s="278"/>
      <c r="AL183" s="278"/>
      <c r="AM183" s="278"/>
      <c r="AN183" s="278"/>
      <c r="AO183" s="278"/>
      <c r="AP183" s="278"/>
      <c r="AQ183" s="278"/>
      <c r="AR183" s="278"/>
      <c r="AS183" s="278"/>
      <c r="AT183" s="278"/>
      <c r="AU183" s="278"/>
      <c r="AV183" s="278"/>
      <c r="AW183" s="278"/>
      <c r="AX183" s="278"/>
      <c r="AY183" s="278"/>
      <c r="AZ183" s="278"/>
      <c r="BA183" s="278"/>
      <c r="BB183" s="278"/>
      <c r="BC183" s="278"/>
      <c r="BD183" s="278"/>
      <c r="BE183" s="278"/>
      <c r="BF183" s="278"/>
      <c r="BG183" s="278"/>
      <c r="BH183" s="278"/>
      <c r="BI183" s="278"/>
      <c r="BJ183" s="278"/>
      <c r="BK183" s="278"/>
      <c r="BL183" s="278"/>
      <c r="BM183" s="278"/>
      <c r="BN183" s="278"/>
    </row>
    <row r="184" spans="1:66" s="277" customFormat="1" x14ac:dyDescent="0.2">
      <c r="A184" s="287"/>
      <c r="B184" s="287"/>
      <c r="C184" s="287"/>
      <c r="D184" s="284"/>
      <c r="E184" s="287"/>
      <c r="F184" s="284"/>
      <c r="G184" s="284"/>
      <c r="H184" s="284"/>
      <c r="I184" s="284"/>
      <c r="J184" s="284"/>
      <c r="K184" s="284"/>
      <c r="L184" s="284"/>
      <c r="M184" s="281"/>
      <c r="N184" s="281"/>
      <c r="O184" s="281"/>
      <c r="P184" s="281"/>
      <c r="Q184" s="281"/>
      <c r="R184" s="281"/>
      <c r="S184" s="283"/>
      <c r="T184" s="282"/>
      <c r="U184" s="281"/>
      <c r="V184" s="280"/>
      <c r="W184" s="280"/>
      <c r="X184" s="279"/>
      <c r="Y184" s="279"/>
      <c r="Z184" s="279"/>
      <c r="AA184" s="279"/>
      <c r="AB184" s="279"/>
      <c r="AC184" s="279"/>
      <c r="AD184" s="279"/>
      <c r="AE184" s="279"/>
      <c r="AF184" s="278"/>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8"/>
      <c r="BJ184" s="278"/>
      <c r="BK184" s="278"/>
      <c r="BL184" s="278"/>
      <c r="BM184" s="278"/>
      <c r="BN184" s="278"/>
    </row>
    <row r="185" spans="1:66" s="277" customFormat="1" x14ac:dyDescent="0.2">
      <c r="A185" s="287"/>
      <c r="B185" s="287"/>
      <c r="C185" s="287"/>
      <c r="D185" s="284"/>
      <c r="E185" s="287"/>
      <c r="F185" s="284"/>
      <c r="G185" s="284"/>
      <c r="H185" s="284"/>
      <c r="I185" s="284"/>
      <c r="J185" s="284"/>
      <c r="K185" s="284"/>
      <c r="L185" s="284"/>
      <c r="M185" s="281"/>
      <c r="N185" s="281"/>
      <c r="O185" s="281"/>
      <c r="P185" s="281"/>
      <c r="Q185" s="281"/>
      <c r="R185" s="281"/>
      <c r="S185" s="283"/>
      <c r="T185" s="282"/>
      <c r="U185" s="281"/>
      <c r="V185" s="280"/>
      <c r="W185" s="280"/>
      <c r="X185" s="279"/>
      <c r="Y185" s="279"/>
      <c r="Z185" s="279"/>
      <c r="AA185" s="279"/>
      <c r="AB185" s="279"/>
      <c r="AC185" s="279"/>
      <c r="AD185" s="279"/>
      <c r="AE185" s="279"/>
      <c r="AF185" s="278"/>
      <c r="AG185" s="278"/>
      <c r="AH185" s="278"/>
      <c r="AI185" s="278"/>
      <c r="AJ185" s="278"/>
      <c r="AK185" s="278"/>
      <c r="AL185" s="278"/>
      <c r="AM185" s="278"/>
      <c r="AN185" s="278"/>
      <c r="AO185" s="278"/>
      <c r="AP185" s="278"/>
      <c r="AQ185" s="278"/>
      <c r="AR185" s="278"/>
      <c r="AS185" s="278"/>
      <c r="AT185" s="278"/>
      <c r="AU185" s="278"/>
      <c r="AV185" s="278"/>
      <c r="AW185" s="278"/>
      <c r="AX185" s="278"/>
      <c r="AY185" s="278"/>
      <c r="AZ185" s="278"/>
      <c r="BA185" s="278"/>
      <c r="BB185" s="278"/>
      <c r="BC185" s="278"/>
      <c r="BD185" s="278"/>
      <c r="BE185" s="278"/>
      <c r="BF185" s="278"/>
      <c r="BG185" s="278"/>
      <c r="BH185" s="278"/>
      <c r="BI185" s="278"/>
      <c r="BJ185" s="278"/>
      <c r="BK185" s="278"/>
      <c r="BL185" s="278"/>
      <c r="BM185" s="278"/>
      <c r="BN185" s="278"/>
    </row>
    <row r="186" spans="1:66" s="277" customFormat="1" x14ac:dyDescent="0.2">
      <c r="A186" s="287"/>
      <c r="B186" s="287"/>
      <c r="C186" s="287"/>
      <c r="D186" s="284"/>
      <c r="E186" s="287"/>
      <c r="F186" s="284"/>
      <c r="G186" s="284"/>
      <c r="H186" s="284"/>
      <c r="I186" s="284"/>
      <c r="J186" s="284"/>
      <c r="K186" s="284"/>
      <c r="L186" s="284"/>
      <c r="M186" s="281"/>
      <c r="N186" s="281"/>
      <c r="O186" s="281"/>
      <c r="P186" s="281"/>
      <c r="Q186" s="281"/>
      <c r="R186" s="281"/>
      <c r="S186" s="283"/>
      <c r="T186" s="282"/>
      <c r="U186" s="281"/>
      <c r="V186" s="280"/>
      <c r="W186" s="280"/>
      <c r="X186" s="279"/>
      <c r="Y186" s="279"/>
      <c r="Z186" s="279"/>
      <c r="AA186" s="279"/>
      <c r="AB186" s="279"/>
      <c r="AC186" s="279"/>
      <c r="AD186" s="279"/>
      <c r="AE186" s="279"/>
      <c r="AF186" s="278"/>
      <c r="AG186" s="278"/>
      <c r="AH186" s="278"/>
      <c r="AI186" s="278"/>
      <c r="AJ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c r="BM186" s="278"/>
      <c r="BN186" s="278"/>
    </row>
    <row r="187" spans="1:66" s="277" customFormat="1" x14ac:dyDescent="0.2">
      <c r="A187" s="287"/>
      <c r="B187" s="287"/>
      <c r="C187" s="287"/>
      <c r="D187" s="284"/>
      <c r="E187" s="287"/>
      <c r="F187" s="284"/>
      <c r="G187" s="284"/>
      <c r="H187" s="284"/>
      <c r="I187" s="284"/>
      <c r="J187" s="284"/>
      <c r="K187" s="284"/>
      <c r="L187" s="284"/>
      <c r="M187" s="281"/>
      <c r="N187" s="281"/>
      <c r="O187" s="281"/>
      <c r="P187" s="281"/>
      <c r="Q187" s="281"/>
      <c r="R187" s="281"/>
      <c r="S187" s="283"/>
      <c r="T187" s="282"/>
      <c r="U187" s="281"/>
      <c r="V187" s="280"/>
      <c r="W187" s="280"/>
      <c r="X187" s="279"/>
      <c r="Y187" s="279"/>
      <c r="Z187" s="279"/>
      <c r="AA187" s="279"/>
      <c r="AB187" s="279"/>
      <c r="AC187" s="279"/>
      <c r="AD187" s="279"/>
      <c r="AE187" s="279"/>
      <c r="AF187" s="278"/>
      <c r="AG187" s="278"/>
      <c r="AH187" s="278"/>
      <c r="AI187" s="278"/>
      <c r="AJ187" s="278"/>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c r="BF187" s="278"/>
      <c r="BG187" s="278"/>
      <c r="BH187" s="278"/>
      <c r="BI187" s="278"/>
      <c r="BJ187" s="278"/>
      <c r="BK187" s="278"/>
      <c r="BL187" s="278"/>
      <c r="BM187" s="278"/>
      <c r="BN187" s="278"/>
    </row>
    <row r="188" spans="1:66" s="277" customFormat="1" x14ac:dyDescent="0.2">
      <c r="A188" s="287"/>
      <c r="B188" s="287"/>
      <c r="C188" s="287"/>
      <c r="D188" s="284"/>
      <c r="E188" s="287"/>
      <c r="F188" s="284"/>
      <c r="G188" s="284"/>
      <c r="H188" s="284"/>
      <c r="I188" s="284"/>
      <c r="J188" s="284"/>
      <c r="K188" s="284"/>
      <c r="L188" s="284"/>
      <c r="M188" s="281"/>
      <c r="N188" s="281"/>
      <c r="O188" s="281"/>
      <c r="P188" s="281"/>
      <c r="Q188" s="281"/>
      <c r="R188" s="281"/>
      <c r="S188" s="283"/>
      <c r="T188" s="282"/>
      <c r="U188" s="281"/>
      <c r="V188" s="280"/>
      <c r="W188" s="280"/>
      <c r="X188" s="279"/>
      <c r="Y188" s="279"/>
      <c r="Z188" s="279"/>
      <c r="AA188" s="279"/>
      <c r="AB188" s="279"/>
      <c r="AC188" s="279"/>
      <c r="AD188" s="279"/>
      <c r="AE188" s="279"/>
      <c r="AF188" s="278"/>
      <c r="AG188" s="278"/>
      <c r="AH188" s="278"/>
      <c r="AI188" s="278"/>
      <c r="AJ188" s="278"/>
      <c r="AK188" s="278"/>
      <c r="AL188" s="278"/>
      <c r="AM188" s="278"/>
      <c r="AN188" s="278"/>
      <c r="AO188" s="278"/>
      <c r="AP188" s="278"/>
      <c r="AQ188" s="278"/>
      <c r="AR188" s="278"/>
      <c r="AS188" s="278"/>
      <c r="AT188" s="278"/>
      <c r="AU188" s="278"/>
      <c r="AV188" s="278"/>
      <c r="AW188" s="278"/>
      <c r="AX188" s="278"/>
      <c r="AY188" s="278"/>
      <c r="AZ188" s="278"/>
      <c r="BA188" s="278"/>
      <c r="BB188" s="278"/>
      <c r="BC188" s="278"/>
      <c r="BD188" s="278"/>
      <c r="BE188" s="278"/>
      <c r="BF188" s="278"/>
      <c r="BG188" s="278"/>
      <c r="BH188" s="278"/>
      <c r="BI188" s="278"/>
      <c r="BJ188" s="278"/>
      <c r="BK188" s="278"/>
      <c r="BL188" s="278"/>
      <c r="BM188" s="278"/>
      <c r="BN188" s="278"/>
    </row>
    <row r="189" spans="1:66" s="277" customFormat="1" x14ac:dyDescent="0.2">
      <c r="A189" s="287"/>
      <c r="B189" s="287"/>
      <c r="C189" s="287"/>
      <c r="D189" s="284"/>
      <c r="E189" s="287"/>
      <c r="F189" s="284"/>
      <c r="G189" s="284"/>
      <c r="H189" s="284"/>
      <c r="I189" s="284"/>
      <c r="J189" s="284"/>
      <c r="K189" s="284"/>
      <c r="L189" s="284"/>
      <c r="M189" s="281"/>
      <c r="N189" s="281"/>
      <c r="O189" s="281"/>
      <c r="P189" s="281"/>
      <c r="Q189" s="281"/>
      <c r="R189" s="281"/>
      <c r="S189" s="283"/>
      <c r="T189" s="282"/>
      <c r="U189" s="281"/>
      <c r="V189" s="280"/>
      <c r="W189" s="280"/>
      <c r="X189" s="279"/>
      <c r="Y189" s="279"/>
      <c r="Z189" s="279"/>
      <c r="AA189" s="279"/>
      <c r="AB189" s="279"/>
      <c r="AC189" s="279"/>
      <c r="AD189" s="279"/>
      <c r="AE189" s="279"/>
      <c r="AF189" s="278"/>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278"/>
      <c r="BD189" s="278"/>
      <c r="BE189" s="278"/>
      <c r="BF189" s="278"/>
      <c r="BG189" s="278"/>
      <c r="BH189" s="278"/>
      <c r="BI189" s="278"/>
      <c r="BJ189" s="278"/>
      <c r="BK189" s="278"/>
      <c r="BL189" s="278"/>
      <c r="BM189" s="278"/>
      <c r="BN189" s="278"/>
    </row>
    <row r="190" spans="1:66" s="277" customFormat="1" x14ac:dyDescent="0.2">
      <c r="A190" s="287"/>
      <c r="B190" s="287"/>
      <c r="C190" s="287"/>
      <c r="D190" s="284"/>
      <c r="E190" s="287"/>
      <c r="F190" s="284"/>
      <c r="G190" s="284"/>
      <c r="H190" s="284"/>
      <c r="I190" s="284"/>
      <c r="J190" s="284"/>
      <c r="K190" s="284"/>
      <c r="L190" s="284"/>
      <c r="M190" s="281"/>
      <c r="N190" s="281"/>
      <c r="O190" s="281"/>
      <c r="P190" s="281"/>
      <c r="Q190" s="281"/>
      <c r="R190" s="281"/>
      <c r="S190" s="283"/>
      <c r="T190" s="282"/>
      <c r="U190" s="281"/>
      <c r="V190" s="280"/>
      <c r="W190" s="280"/>
      <c r="X190" s="279"/>
      <c r="Y190" s="279"/>
      <c r="Z190" s="279"/>
      <c r="AA190" s="279"/>
      <c r="AB190" s="279"/>
      <c r="AC190" s="279"/>
      <c r="AD190" s="279"/>
      <c r="AE190" s="279"/>
      <c r="AF190" s="278"/>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78"/>
      <c r="BC190" s="278"/>
      <c r="BD190" s="278"/>
      <c r="BE190" s="278"/>
      <c r="BF190" s="278"/>
      <c r="BG190" s="278"/>
      <c r="BH190" s="278"/>
      <c r="BI190" s="278"/>
      <c r="BJ190" s="278"/>
      <c r="BK190" s="278"/>
      <c r="BL190" s="278"/>
      <c r="BM190" s="278"/>
      <c r="BN190" s="278"/>
    </row>
    <row r="191" spans="1:66" s="277" customFormat="1" x14ac:dyDescent="0.2">
      <c r="A191" s="287"/>
      <c r="B191" s="287"/>
      <c r="C191" s="287"/>
      <c r="D191" s="284"/>
      <c r="E191" s="287"/>
      <c r="F191" s="284"/>
      <c r="G191" s="284"/>
      <c r="H191" s="284"/>
      <c r="I191" s="284"/>
      <c r="J191" s="284"/>
      <c r="K191" s="284"/>
      <c r="L191" s="284"/>
      <c r="M191" s="281"/>
      <c r="N191" s="281"/>
      <c r="O191" s="281"/>
      <c r="P191" s="281"/>
      <c r="Q191" s="281"/>
      <c r="R191" s="281"/>
      <c r="S191" s="283"/>
      <c r="T191" s="282"/>
      <c r="U191" s="281"/>
      <c r="V191" s="280"/>
      <c r="W191" s="280"/>
      <c r="X191" s="279"/>
      <c r="Y191" s="279"/>
      <c r="Z191" s="279"/>
      <c r="AA191" s="279"/>
      <c r="AB191" s="279"/>
      <c r="AC191" s="279"/>
      <c r="AD191" s="279"/>
      <c r="AE191" s="279"/>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278"/>
      <c r="BD191" s="278"/>
      <c r="BE191" s="278"/>
      <c r="BF191" s="278"/>
      <c r="BG191" s="278"/>
      <c r="BH191" s="278"/>
      <c r="BI191" s="278"/>
      <c r="BJ191" s="278"/>
      <c r="BK191" s="278"/>
      <c r="BL191" s="278"/>
      <c r="BM191" s="278"/>
      <c r="BN191" s="278"/>
    </row>
    <row r="192" spans="1:66" s="277" customFormat="1" x14ac:dyDescent="0.2">
      <c r="A192" s="287"/>
      <c r="B192" s="287"/>
      <c r="C192" s="287"/>
      <c r="D192" s="284"/>
      <c r="E192" s="287"/>
      <c r="F192" s="284"/>
      <c r="G192" s="284"/>
      <c r="H192" s="284"/>
      <c r="I192" s="284"/>
      <c r="J192" s="284"/>
      <c r="K192" s="284"/>
      <c r="L192" s="284"/>
      <c r="M192" s="281"/>
      <c r="N192" s="281"/>
      <c r="O192" s="281"/>
      <c r="P192" s="281"/>
      <c r="Q192" s="281"/>
      <c r="R192" s="281"/>
      <c r="S192" s="283"/>
      <c r="T192" s="282"/>
      <c r="U192" s="281"/>
      <c r="V192" s="280"/>
      <c r="W192" s="280"/>
      <c r="X192" s="279"/>
      <c r="Y192" s="279"/>
      <c r="Z192" s="279"/>
      <c r="AA192" s="279"/>
      <c r="AB192" s="279"/>
      <c r="AC192" s="279"/>
      <c r="AD192" s="279"/>
      <c r="AE192" s="279"/>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C192" s="278"/>
      <c r="BD192" s="278"/>
      <c r="BE192" s="278"/>
      <c r="BF192" s="278"/>
      <c r="BG192" s="278"/>
      <c r="BH192" s="278"/>
      <c r="BI192" s="278"/>
      <c r="BJ192" s="278"/>
      <c r="BK192" s="278"/>
      <c r="BL192" s="278"/>
      <c r="BM192" s="278"/>
      <c r="BN192" s="278"/>
    </row>
    <row r="193" spans="1:66" s="277" customFormat="1" x14ac:dyDescent="0.2">
      <c r="A193" s="287"/>
      <c r="B193" s="287"/>
      <c r="C193" s="287"/>
      <c r="D193" s="284"/>
      <c r="E193" s="287"/>
      <c r="F193" s="284"/>
      <c r="G193" s="284"/>
      <c r="H193" s="284"/>
      <c r="I193" s="284"/>
      <c r="J193" s="284"/>
      <c r="K193" s="284"/>
      <c r="L193" s="284"/>
      <c r="M193" s="281"/>
      <c r="N193" s="281"/>
      <c r="O193" s="281"/>
      <c r="P193" s="281"/>
      <c r="Q193" s="281"/>
      <c r="R193" s="281"/>
      <c r="S193" s="283"/>
      <c r="T193" s="282"/>
      <c r="U193" s="281"/>
      <c r="V193" s="280"/>
      <c r="W193" s="280"/>
      <c r="X193" s="279"/>
      <c r="Y193" s="279"/>
      <c r="Z193" s="279"/>
      <c r="AA193" s="279"/>
      <c r="AB193" s="279"/>
      <c r="AC193" s="279"/>
      <c r="AD193" s="279"/>
      <c r="AE193" s="279"/>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278"/>
      <c r="BD193" s="278"/>
      <c r="BE193" s="278"/>
      <c r="BF193" s="278"/>
      <c r="BG193" s="278"/>
      <c r="BH193" s="278"/>
      <c r="BI193" s="278"/>
      <c r="BJ193" s="278"/>
      <c r="BK193" s="278"/>
      <c r="BL193" s="278"/>
      <c r="BM193" s="278"/>
      <c r="BN193" s="278"/>
    </row>
    <row r="194" spans="1:66" s="277" customFormat="1" x14ac:dyDescent="0.2">
      <c r="A194" s="287"/>
      <c r="B194" s="287"/>
      <c r="C194" s="287"/>
      <c r="D194" s="284"/>
      <c r="E194" s="287"/>
      <c r="F194" s="284"/>
      <c r="G194" s="284"/>
      <c r="H194" s="284"/>
      <c r="I194" s="284"/>
      <c r="J194" s="284"/>
      <c r="K194" s="284"/>
      <c r="L194" s="284"/>
      <c r="M194" s="281"/>
      <c r="N194" s="281"/>
      <c r="O194" s="281"/>
      <c r="P194" s="281"/>
      <c r="Q194" s="281"/>
      <c r="R194" s="281"/>
      <c r="S194" s="283"/>
      <c r="T194" s="282"/>
      <c r="U194" s="281"/>
      <c r="V194" s="280"/>
      <c r="W194" s="280"/>
      <c r="X194" s="279"/>
      <c r="Y194" s="279"/>
      <c r="Z194" s="279"/>
      <c r="AA194" s="279"/>
      <c r="AB194" s="279"/>
      <c r="AC194" s="279"/>
      <c r="AD194" s="279"/>
      <c r="AE194" s="279"/>
      <c r="AF194" s="278"/>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C194" s="278"/>
      <c r="BD194" s="278"/>
      <c r="BE194" s="278"/>
      <c r="BF194" s="278"/>
      <c r="BG194" s="278"/>
      <c r="BH194" s="278"/>
      <c r="BI194" s="278"/>
      <c r="BJ194" s="278"/>
      <c r="BK194" s="278"/>
      <c r="BL194" s="278"/>
      <c r="BM194" s="278"/>
      <c r="BN194" s="278"/>
    </row>
    <row r="195" spans="1:66" s="277" customFormat="1" x14ac:dyDescent="0.2">
      <c r="A195" s="287"/>
      <c r="B195" s="287"/>
      <c r="C195" s="287"/>
      <c r="D195" s="284"/>
      <c r="E195" s="287"/>
      <c r="F195" s="284"/>
      <c r="G195" s="284"/>
      <c r="H195" s="284"/>
      <c r="I195" s="284"/>
      <c r="J195" s="284"/>
      <c r="K195" s="284"/>
      <c r="L195" s="284"/>
      <c r="M195" s="281"/>
      <c r="N195" s="281"/>
      <c r="O195" s="281"/>
      <c r="P195" s="281"/>
      <c r="Q195" s="281"/>
      <c r="R195" s="281"/>
      <c r="S195" s="283"/>
      <c r="T195" s="282"/>
      <c r="U195" s="281"/>
      <c r="V195" s="280"/>
      <c r="W195" s="280"/>
      <c r="X195" s="279"/>
      <c r="Y195" s="279"/>
      <c r="Z195" s="279"/>
      <c r="AA195" s="279"/>
      <c r="AB195" s="279"/>
      <c r="AC195" s="279"/>
      <c r="AD195" s="279"/>
      <c r="AE195" s="279"/>
      <c r="AF195" s="278"/>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278"/>
      <c r="BD195" s="278"/>
      <c r="BE195" s="278"/>
      <c r="BF195" s="278"/>
      <c r="BG195" s="278"/>
      <c r="BH195" s="278"/>
      <c r="BI195" s="278"/>
      <c r="BJ195" s="278"/>
      <c r="BK195" s="278"/>
      <c r="BL195" s="278"/>
      <c r="BM195" s="278"/>
      <c r="BN195" s="278"/>
    </row>
    <row r="196" spans="1:66" s="277" customFormat="1" x14ac:dyDescent="0.2">
      <c r="A196" s="287"/>
      <c r="B196" s="287"/>
      <c r="C196" s="287"/>
      <c r="D196" s="284"/>
      <c r="E196" s="287"/>
      <c r="F196" s="284"/>
      <c r="G196" s="284"/>
      <c r="H196" s="284"/>
      <c r="I196" s="284"/>
      <c r="J196" s="284"/>
      <c r="K196" s="284"/>
      <c r="L196" s="284"/>
      <c r="M196" s="281"/>
      <c r="N196" s="281"/>
      <c r="O196" s="281"/>
      <c r="P196" s="281"/>
      <c r="Q196" s="281"/>
      <c r="R196" s="281"/>
      <c r="S196" s="283"/>
      <c r="T196" s="282"/>
      <c r="U196" s="281"/>
      <c r="V196" s="280"/>
      <c r="W196" s="280"/>
      <c r="X196" s="279"/>
      <c r="Y196" s="279"/>
      <c r="Z196" s="279"/>
      <c r="AA196" s="279"/>
      <c r="AB196" s="279"/>
      <c r="AC196" s="279"/>
      <c r="AD196" s="279"/>
      <c r="AE196" s="279"/>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I196" s="278"/>
      <c r="BJ196" s="278"/>
      <c r="BK196" s="278"/>
      <c r="BL196" s="278"/>
      <c r="BM196" s="278"/>
      <c r="BN196" s="278"/>
    </row>
    <row r="197" spans="1:66" s="277" customFormat="1" x14ac:dyDescent="0.2">
      <c r="A197" s="287"/>
      <c r="B197" s="287"/>
      <c r="C197" s="287"/>
      <c r="D197" s="284"/>
      <c r="E197" s="287"/>
      <c r="F197" s="284"/>
      <c r="G197" s="284"/>
      <c r="H197" s="284"/>
      <c r="I197" s="284"/>
      <c r="J197" s="284"/>
      <c r="K197" s="284"/>
      <c r="L197" s="284"/>
      <c r="M197" s="281"/>
      <c r="N197" s="281"/>
      <c r="O197" s="281"/>
      <c r="P197" s="281"/>
      <c r="Q197" s="281"/>
      <c r="R197" s="281"/>
      <c r="S197" s="283"/>
      <c r="T197" s="282"/>
      <c r="U197" s="281"/>
      <c r="V197" s="280"/>
      <c r="W197" s="280"/>
      <c r="X197" s="279"/>
      <c r="Y197" s="279"/>
      <c r="Z197" s="279"/>
      <c r="AA197" s="279"/>
      <c r="AB197" s="279"/>
      <c r="AC197" s="279"/>
      <c r="AD197" s="279"/>
      <c r="AE197" s="279"/>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c r="BI197" s="278"/>
      <c r="BJ197" s="278"/>
      <c r="BK197" s="278"/>
      <c r="BL197" s="278"/>
      <c r="BM197" s="278"/>
      <c r="BN197" s="278"/>
    </row>
    <row r="198" spans="1:66" s="277" customFormat="1" x14ac:dyDescent="0.2">
      <c r="A198" s="287"/>
      <c r="B198" s="287"/>
      <c r="C198" s="287"/>
      <c r="D198" s="284"/>
      <c r="E198" s="287"/>
      <c r="F198" s="284"/>
      <c r="G198" s="284"/>
      <c r="H198" s="284"/>
      <c r="I198" s="284"/>
      <c r="J198" s="284"/>
      <c r="K198" s="284"/>
      <c r="L198" s="284"/>
      <c r="M198" s="281"/>
      <c r="N198" s="281"/>
      <c r="O198" s="281"/>
      <c r="P198" s="281"/>
      <c r="Q198" s="281"/>
      <c r="R198" s="281"/>
      <c r="S198" s="283"/>
      <c r="T198" s="282"/>
      <c r="U198" s="281"/>
      <c r="V198" s="280"/>
      <c r="W198" s="280"/>
      <c r="X198" s="279"/>
      <c r="Y198" s="279"/>
      <c r="Z198" s="279"/>
      <c r="AA198" s="279"/>
      <c r="AB198" s="279"/>
      <c r="AC198" s="279"/>
      <c r="AD198" s="279"/>
      <c r="AE198" s="279"/>
      <c r="AF198" s="278"/>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278"/>
      <c r="BD198" s="278"/>
      <c r="BE198" s="278"/>
      <c r="BF198" s="278"/>
      <c r="BG198" s="278"/>
      <c r="BH198" s="278"/>
      <c r="BI198" s="278"/>
      <c r="BJ198" s="278"/>
      <c r="BK198" s="278"/>
      <c r="BL198" s="278"/>
      <c r="BM198" s="278"/>
      <c r="BN198" s="278"/>
    </row>
    <row r="199" spans="1:66" s="277" customFormat="1" x14ac:dyDescent="0.2">
      <c r="A199" s="287"/>
      <c r="B199" s="287"/>
      <c r="C199" s="287"/>
      <c r="D199" s="284"/>
      <c r="E199" s="287"/>
      <c r="F199" s="284"/>
      <c r="G199" s="284"/>
      <c r="H199" s="284"/>
      <c r="I199" s="284"/>
      <c r="J199" s="284"/>
      <c r="K199" s="284"/>
      <c r="L199" s="284"/>
      <c r="M199" s="281"/>
      <c r="N199" s="281"/>
      <c r="O199" s="281"/>
      <c r="P199" s="281"/>
      <c r="Q199" s="281"/>
      <c r="R199" s="281"/>
      <c r="S199" s="283"/>
      <c r="T199" s="282"/>
      <c r="U199" s="281"/>
      <c r="V199" s="280"/>
      <c r="W199" s="280"/>
      <c r="X199" s="279"/>
      <c r="Y199" s="279"/>
      <c r="Z199" s="279"/>
      <c r="AA199" s="279"/>
      <c r="AB199" s="279"/>
      <c r="AC199" s="279"/>
      <c r="AD199" s="279"/>
      <c r="AE199" s="279"/>
      <c r="AF199" s="278"/>
      <c r="AG199" s="278"/>
      <c r="AH199" s="278"/>
      <c r="AI199" s="278"/>
      <c r="AJ199" s="278"/>
      <c r="AK199" s="278"/>
      <c r="AL199" s="278"/>
      <c r="AM199" s="278"/>
      <c r="AN199" s="278"/>
      <c r="AO199" s="278"/>
      <c r="AP199" s="278"/>
      <c r="AQ199" s="278"/>
      <c r="AR199" s="278"/>
      <c r="AS199" s="278"/>
      <c r="AT199" s="278"/>
      <c r="AU199" s="278"/>
      <c r="AV199" s="278"/>
      <c r="AW199" s="278"/>
      <c r="AX199" s="278"/>
      <c r="AY199" s="278"/>
      <c r="AZ199" s="278"/>
      <c r="BA199" s="278"/>
      <c r="BB199" s="278"/>
      <c r="BC199" s="278"/>
      <c r="BD199" s="278"/>
      <c r="BE199" s="278"/>
      <c r="BF199" s="278"/>
      <c r="BG199" s="278"/>
      <c r="BH199" s="278"/>
      <c r="BI199" s="278"/>
      <c r="BJ199" s="278"/>
      <c r="BK199" s="278"/>
      <c r="BL199" s="278"/>
      <c r="BM199" s="278"/>
      <c r="BN199" s="278"/>
    </row>
    <row r="200" spans="1:66" s="277" customFormat="1" x14ac:dyDescent="0.2">
      <c r="A200" s="287"/>
      <c r="B200" s="287"/>
      <c r="C200" s="287"/>
      <c r="D200" s="284"/>
      <c r="E200" s="287"/>
      <c r="F200" s="284"/>
      <c r="G200" s="284"/>
      <c r="H200" s="284"/>
      <c r="I200" s="284"/>
      <c r="J200" s="284"/>
      <c r="K200" s="284"/>
      <c r="L200" s="284"/>
      <c r="M200" s="281"/>
      <c r="N200" s="281"/>
      <c r="O200" s="281"/>
      <c r="P200" s="281"/>
      <c r="Q200" s="281"/>
      <c r="R200" s="281"/>
      <c r="S200" s="283"/>
      <c r="T200" s="282"/>
      <c r="U200" s="281"/>
      <c r="V200" s="280"/>
      <c r="W200" s="280"/>
      <c r="X200" s="279"/>
      <c r="Y200" s="279"/>
      <c r="Z200" s="279"/>
      <c r="AA200" s="279"/>
      <c r="AB200" s="279"/>
      <c r="AC200" s="279"/>
      <c r="AD200" s="279"/>
      <c r="AE200" s="279"/>
      <c r="AF200" s="278"/>
      <c r="AG200" s="278"/>
      <c r="AH200" s="278"/>
      <c r="AI200" s="278"/>
      <c r="AJ200" s="278"/>
      <c r="AK200" s="278"/>
      <c r="AL200" s="278"/>
      <c r="AM200" s="278"/>
      <c r="AN200" s="278"/>
      <c r="AO200" s="278"/>
      <c r="AP200" s="278"/>
      <c r="AQ200" s="278"/>
      <c r="AR200" s="278"/>
      <c r="AS200" s="278"/>
      <c r="AT200" s="278"/>
      <c r="AU200" s="278"/>
      <c r="AV200" s="278"/>
      <c r="AW200" s="278"/>
      <c r="AX200" s="278"/>
      <c r="AY200" s="278"/>
      <c r="AZ200" s="278"/>
      <c r="BA200" s="278"/>
      <c r="BB200" s="278"/>
      <c r="BC200" s="278"/>
      <c r="BD200" s="278"/>
      <c r="BE200" s="278"/>
      <c r="BF200" s="278"/>
      <c r="BG200" s="278"/>
      <c r="BH200" s="278"/>
      <c r="BI200" s="278"/>
      <c r="BJ200" s="278"/>
      <c r="BK200" s="278"/>
      <c r="BL200" s="278"/>
      <c r="BM200" s="278"/>
      <c r="BN200" s="278"/>
    </row>
    <row r="201" spans="1:66" s="277" customFormat="1" x14ac:dyDescent="0.2">
      <c r="A201" s="287"/>
      <c r="B201" s="287"/>
      <c r="C201" s="287"/>
      <c r="D201" s="284"/>
      <c r="E201" s="287"/>
      <c r="F201" s="284"/>
      <c r="G201" s="284"/>
      <c r="H201" s="284"/>
      <c r="I201" s="284"/>
      <c r="J201" s="284"/>
      <c r="K201" s="284"/>
      <c r="L201" s="284"/>
      <c r="M201" s="281"/>
      <c r="N201" s="281"/>
      <c r="O201" s="281"/>
      <c r="P201" s="281"/>
      <c r="Q201" s="281"/>
      <c r="R201" s="281"/>
      <c r="S201" s="283"/>
      <c r="T201" s="282"/>
      <c r="U201" s="281"/>
      <c r="V201" s="280"/>
      <c r="W201" s="280"/>
      <c r="X201" s="279"/>
      <c r="Y201" s="279"/>
      <c r="Z201" s="279"/>
      <c r="AA201" s="279"/>
      <c r="AB201" s="279"/>
      <c r="AC201" s="279"/>
      <c r="AD201" s="279"/>
      <c r="AE201" s="279"/>
      <c r="AF201" s="278"/>
      <c r="AG201" s="278"/>
      <c r="AH201" s="278"/>
      <c r="AI201" s="278"/>
      <c r="AJ201" s="278"/>
      <c r="AK201" s="278"/>
      <c r="AL201" s="278"/>
      <c r="AM201" s="278"/>
      <c r="AN201" s="278"/>
      <c r="AO201" s="278"/>
      <c r="AP201" s="278"/>
      <c r="AQ201" s="278"/>
      <c r="AR201" s="278"/>
      <c r="AS201" s="278"/>
      <c r="AT201" s="278"/>
      <c r="AU201" s="278"/>
      <c r="AV201" s="278"/>
      <c r="AW201" s="278"/>
      <c r="AX201" s="278"/>
      <c r="AY201" s="278"/>
      <c r="AZ201" s="278"/>
      <c r="BA201" s="278"/>
      <c r="BB201" s="278"/>
      <c r="BC201" s="278"/>
      <c r="BD201" s="278"/>
      <c r="BE201" s="278"/>
      <c r="BF201" s="278"/>
      <c r="BG201" s="278"/>
      <c r="BH201" s="278"/>
      <c r="BI201" s="278"/>
      <c r="BJ201" s="278"/>
      <c r="BK201" s="278"/>
      <c r="BL201" s="278"/>
      <c r="BM201" s="278"/>
      <c r="BN201" s="278"/>
    </row>
    <row r="202" spans="1:66" s="277" customFormat="1" x14ac:dyDescent="0.2">
      <c r="A202" s="287"/>
      <c r="B202" s="287"/>
      <c r="C202" s="287"/>
      <c r="D202" s="284"/>
      <c r="E202" s="287"/>
      <c r="F202" s="284"/>
      <c r="G202" s="284"/>
      <c r="H202" s="284"/>
      <c r="I202" s="284"/>
      <c r="J202" s="284"/>
      <c r="K202" s="284"/>
      <c r="L202" s="284"/>
      <c r="M202" s="281"/>
      <c r="N202" s="281"/>
      <c r="O202" s="281"/>
      <c r="P202" s="281"/>
      <c r="Q202" s="281"/>
      <c r="R202" s="281"/>
      <c r="S202" s="283"/>
      <c r="T202" s="282"/>
      <c r="U202" s="281"/>
      <c r="V202" s="280"/>
      <c r="W202" s="280"/>
      <c r="X202" s="279"/>
      <c r="Y202" s="279"/>
      <c r="Z202" s="279"/>
      <c r="AA202" s="279"/>
      <c r="AB202" s="279"/>
      <c r="AC202" s="279"/>
      <c r="AD202" s="279"/>
      <c r="AE202" s="279"/>
      <c r="AF202" s="278"/>
      <c r="AG202" s="278"/>
      <c r="AH202" s="278"/>
      <c r="AI202" s="278"/>
      <c r="AJ202" s="278"/>
      <c r="AK202" s="278"/>
      <c r="AL202" s="278"/>
      <c r="AM202" s="278"/>
      <c r="AN202" s="278"/>
      <c r="AO202" s="278"/>
      <c r="AP202" s="278"/>
      <c r="AQ202" s="278"/>
      <c r="AR202" s="278"/>
      <c r="AS202" s="278"/>
      <c r="AT202" s="278"/>
      <c r="AU202" s="278"/>
      <c r="AV202" s="278"/>
      <c r="AW202" s="278"/>
      <c r="AX202" s="278"/>
      <c r="AY202" s="278"/>
      <c r="AZ202" s="278"/>
      <c r="BA202" s="278"/>
      <c r="BB202" s="278"/>
      <c r="BC202" s="278"/>
      <c r="BD202" s="278"/>
      <c r="BE202" s="278"/>
      <c r="BF202" s="278"/>
      <c r="BG202" s="278"/>
      <c r="BH202" s="278"/>
      <c r="BI202" s="278"/>
      <c r="BJ202" s="278"/>
      <c r="BK202" s="278"/>
      <c r="BL202" s="278"/>
      <c r="BM202" s="278"/>
      <c r="BN202" s="278"/>
    </row>
    <row r="203" spans="1:66" s="277" customFormat="1" x14ac:dyDescent="0.2">
      <c r="A203" s="287"/>
      <c r="B203" s="287"/>
      <c r="C203" s="287"/>
      <c r="D203" s="284"/>
      <c r="E203" s="287"/>
      <c r="F203" s="284"/>
      <c r="G203" s="284"/>
      <c r="H203" s="284"/>
      <c r="I203" s="284"/>
      <c r="J203" s="284"/>
      <c r="K203" s="284"/>
      <c r="L203" s="284"/>
      <c r="M203" s="281"/>
      <c r="N203" s="281"/>
      <c r="O203" s="281"/>
      <c r="P203" s="281"/>
      <c r="Q203" s="281"/>
      <c r="R203" s="281"/>
      <c r="S203" s="283"/>
      <c r="T203" s="282"/>
      <c r="U203" s="281"/>
      <c r="V203" s="280"/>
      <c r="W203" s="280"/>
      <c r="X203" s="279"/>
      <c r="Y203" s="279"/>
      <c r="Z203" s="279"/>
      <c r="AA203" s="279"/>
      <c r="AB203" s="279"/>
      <c r="AC203" s="279"/>
      <c r="AD203" s="279"/>
      <c r="AE203" s="279"/>
      <c r="AF203" s="278"/>
      <c r="AG203" s="278"/>
      <c r="AH203" s="278"/>
      <c r="AI203" s="278"/>
      <c r="AJ203" s="278"/>
      <c r="AK203" s="278"/>
      <c r="AL203" s="278"/>
      <c r="AM203" s="278"/>
      <c r="AN203" s="278"/>
      <c r="AO203" s="278"/>
      <c r="AP203" s="278"/>
      <c r="AQ203" s="278"/>
      <c r="AR203" s="278"/>
      <c r="AS203" s="278"/>
      <c r="AT203" s="278"/>
      <c r="AU203" s="278"/>
      <c r="AV203" s="278"/>
      <c r="AW203" s="278"/>
      <c r="AX203" s="278"/>
      <c r="AY203" s="278"/>
      <c r="AZ203" s="278"/>
      <c r="BA203" s="278"/>
      <c r="BB203" s="278"/>
      <c r="BC203" s="278"/>
      <c r="BD203" s="278"/>
      <c r="BE203" s="278"/>
      <c r="BF203" s="278"/>
      <c r="BG203" s="278"/>
      <c r="BH203" s="278"/>
      <c r="BI203" s="278"/>
      <c r="BJ203" s="278"/>
      <c r="BK203" s="278"/>
      <c r="BL203" s="278"/>
      <c r="BM203" s="278"/>
      <c r="BN203" s="278"/>
    </row>
    <row r="204" spans="1:66" s="277" customFormat="1" x14ac:dyDescent="0.2">
      <c r="A204" s="287"/>
      <c r="B204" s="287"/>
      <c r="C204" s="287"/>
      <c r="D204" s="284"/>
      <c r="E204" s="287"/>
      <c r="F204" s="284"/>
      <c r="G204" s="284"/>
      <c r="H204" s="284"/>
      <c r="I204" s="284"/>
      <c r="J204" s="284"/>
      <c r="K204" s="284"/>
      <c r="L204" s="284"/>
      <c r="M204" s="281"/>
      <c r="N204" s="281"/>
      <c r="O204" s="281"/>
      <c r="P204" s="281"/>
      <c r="Q204" s="281"/>
      <c r="R204" s="281"/>
      <c r="S204" s="283"/>
      <c r="T204" s="282"/>
      <c r="U204" s="281"/>
      <c r="V204" s="280"/>
      <c r="W204" s="280"/>
      <c r="X204" s="279"/>
      <c r="Y204" s="279"/>
      <c r="Z204" s="279"/>
      <c r="AA204" s="279"/>
      <c r="AB204" s="279"/>
      <c r="AC204" s="279"/>
      <c r="AD204" s="279"/>
      <c r="AE204" s="279"/>
      <c r="AF204" s="278"/>
      <c r="AG204" s="278"/>
      <c r="AH204" s="278"/>
      <c r="AI204" s="278"/>
      <c r="AJ204" s="278"/>
      <c r="AK204" s="278"/>
      <c r="AL204" s="278"/>
      <c r="AM204" s="278"/>
      <c r="AN204" s="278"/>
      <c r="AO204" s="278"/>
      <c r="AP204" s="278"/>
      <c r="AQ204" s="278"/>
      <c r="AR204" s="278"/>
      <c r="AS204" s="278"/>
      <c r="AT204" s="278"/>
      <c r="AU204" s="278"/>
      <c r="AV204" s="278"/>
      <c r="AW204" s="278"/>
      <c r="AX204" s="278"/>
      <c r="AY204" s="278"/>
      <c r="AZ204" s="278"/>
      <c r="BA204" s="278"/>
      <c r="BB204" s="278"/>
      <c r="BC204" s="278"/>
      <c r="BD204" s="278"/>
      <c r="BE204" s="278"/>
      <c r="BF204" s="278"/>
      <c r="BG204" s="278"/>
      <c r="BH204" s="278"/>
      <c r="BI204" s="278"/>
      <c r="BJ204" s="278"/>
      <c r="BK204" s="278"/>
      <c r="BL204" s="278"/>
      <c r="BM204" s="278"/>
      <c r="BN204" s="278"/>
    </row>
    <row r="205" spans="1:66" s="277" customFormat="1" x14ac:dyDescent="0.2">
      <c r="A205" s="287"/>
      <c r="B205" s="287"/>
      <c r="C205" s="287"/>
      <c r="D205" s="284"/>
      <c r="E205" s="287"/>
      <c r="F205" s="284"/>
      <c r="G205" s="284"/>
      <c r="H205" s="284"/>
      <c r="I205" s="284"/>
      <c r="J205" s="284"/>
      <c r="K205" s="284"/>
      <c r="L205" s="284"/>
      <c r="M205" s="281"/>
      <c r="N205" s="281"/>
      <c r="O205" s="281"/>
      <c r="P205" s="281"/>
      <c r="Q205" s="281"/>
      <c r="R205" s="281"/>
      <c r="S205" s="283"/>
      <c r="T205" s="282"/>
      <c r="U205" s="281"/>
      <c r="V205" s="280"/>
      <c r="W205" s="280"/>
      <c r="X205" s="279"/>
      <c r="Y205" s="279"/>
      <c r="Z205" s="279"/>
      <c r="AA205" s="279"/>
      <c r="AB205" s="279"/>
      <c r="AC205" s="279"/>
      <c r="AD205" s="279"/>
      <c r="AE205" s="279"/>
      <c r="AF205" s="278"/>
      <c r="AG205" s="278"/>
      <c r="AH205" s="278"/>
      <c r="AI205" s="278"/>
      <c r="AJ205" s="278"/>
      <c r="AK205" s="278"/>
      <c r="AL205" s="278"/>
      <c r="AM205" s="278"/>
      <c r="AN205" s="278"/>
      <c r="AO205" s="278"/>
      <c r="AP205" s="278"/>
      <c r="AQ205" s="278"/>
      <c r="AR205" s="278"/>
      <c r="AS205" s="278"/>
      <c r="AT205" s="278"/>
      <c r="AU205" s="278"/>
      <c r="AV205" s="278"/>
      <c r="AW205" s="278"/>
      <c r="AX205" s="278"/>
      <c r="AY205" s="278"/>
      <c r="AZ205" s="278"/>
      <c r="BA205" s="278"/>
      <c r="BB205" s="278"/>
      <c r="BC205" s="278"/>
      <c r="BD205" s="278"/>
      <c r="BE205" s="278"/>
      <c r="BF205" s="278"/>
      <c r="BG205" s="278"/>
      <c r="BH205" s="278"/>
      <c r="BI205" s="278"/>
      <c r="BJ205" s="278"/>
      <c r="BK205" s="278"/>
      <c r="BL205" s="278"/>
      <c r="BM205" s="278"/>
      <c r="BN205" s="278"/>
    </row>
    <row r="206" spans="1:66" s="277" customFormat="1" x14ac:dyDescent="0.2">
      <c r="A206" s="287"/>
      <c r="B206" s="287"/>
      <c r="C206" s="287"/>
      <c r="D206" s="284"/>
      <c r="E206" s="287"/>
      <c r="F206" s="284"/>
      <c r="G206" s="284"/>
      <c r="H206" s="284"/>
      <c r="I206" s="284"/>
      <c r="J206" s="284"/>
      <c r="K206" s="284"/>
      <c r="L206" s="284"/>
      <c r="M206" s="281"/>
      <c r="N206" s="281"/>
      <c r="O206" s="281"/>
      <c r="P206" s="281"/>
      <c r="Q206" s="281"/>
      <c r="R206" s="281"/>
      <c r="S206" s="283"/>
      <c r="T206" s="282"/>
      <c r="U206" s="281"/>
      <c r="V206" s="280"/>
      <c r="W206" s="280"/>
      <c r="X206" s="279"/>
      <c r="Y206" s="279"/>
      <c r="Z206" s="279"/>
      <c r="AA206" s="279"/>
      <c r="AB206" s="279"/>
      <c r="AC206" s="279"/>
      <c r="AD206" s="279"/>
      <c r="AE206" s="279"/>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C206" s="278"/>
      <c r="BD206" s="278"/>
      <c r="BE206" s="278"/>
      <c r="BF206" s="278"/>
      <c r="BG206" s="278"/>
      <c r="BH206" s="278"/>
      <c r="BI206" s="278"/>
      <c r="BJ206" s="278"/>
      <c r="BK206" s="278"/>
      <c r="BL206" s="278"/>
      <c r="BM206" s="278"/>
      <c r="BN206" s="278"/>
    </row>
    <row r="207" spans="1:66" s="277" customFormat="1" x14ac:dyDescent="0.2">
      <c r="A207" s="287"/>
      <c r="B207" s="287"/>
      <c r="C207" s="287"/>
      <c r="D207" s="284"/>
      <c r="E207" s="287"/>
      <c r="F207" s="284"/>
      <c r="G207" s="284"/>
      <c r="H207" s="284"/>
      <c r="I207" s="284"/>
      <c r="J207" s="284"/>
      <c r="K207" s="284"/>
      <c r="L207" s="284"/>
      <c r="M207" s="281"/>
      <c r="N207" s="281"/>
      <c r="O207" s="281"/>
      <c r="P207" s="281"/>
      <c r="Q207" s="281"/>
      <c r="R207" s="281"/>
      <c r="S207" s="283"/>
      <c r="T207" s="282"/>
      <c r="U207" s="281"/>
      <c r="V207" s="280"/>
      <c r="W207" s="280"/>
      <c r="X207" s="279"/>
      <c r="Y207" s="279"/>
      <c r="Z207" s="279"/>
      <c r="AA207" s="279"/>
      <c r="AB207" s="279"/>
      <c r="AC207" s="279"/>
      <c r="AD207" s="279"/>
      <c r="AE207" s="279"/>
      <c r="AF207" s="278"/>
      <c r="AG207" s="278"/>
      <c r="AH207" s="278"/>
      <c r="AI207" s="278"/>
      <c r="AJ207" s="278"/>
      <c r="AK207" s="278"/>
      <c r="AL207" s="278"/>
      <c r="AM207" s="278"/>
      <c r="AN207" s="278"/>
      <c r="AO207" s="278"/>
      <c r="AP207" s="278"/>
      <c r="AQ207" s="278"/>
      <c r="AR207" s="278"/>
      <c r="AS207" s="278"/>
      <c r="AT207" s="278"/>
      <c r="AU207" s="278"/>
      <c r="AV207" s="278"/>
      <c r="AW207" s="278"/>
      <c r="AX207" s="278"/>
      <c r="AY207" s="278"/>
      <c r="AZ207" s="278"/>
      <c r="BA207" s="278"/>
      <c r="BB207" s="278"/>
      <c r="BC207" s="278"/>
      <c r="BD207" s="278"/>
      <c r="BE207" s="278"/>
      <c r="BF207" s="278"/>
      <c r="BG207" s="278"/>
      <c r="BH207" s="278"/>
      <c r="BI207" s="278"/>
      <c r="BJ207" s="278"/>
      <c r="BK207" s="278"/>
      <c r="BL207" s="278"/>
      <c r="BM207" s="278"/>
      <c r="BN207" s="278"/>
    </row>
    <row r="208" spans="1:66" s="277" customFormat="1" x14ac:dyDescent="0.2">
      <c r="A208" s="287"/>
      <c r="B208" s="287"/>
      <c r="C208" s="287"/>
      <c r="D208" s="284"/>
      <c r="E208" s="287"/>
      <c r="F208" s="284"/>
      <c r="G208" s="284"/>
      <c r="H208" s="284"/>
      <c r="I208" s="284"/>
      <c r="J208" s="284"/>
      <c r="K208" s="284"/>
      <c r="L208" s="284"/>
      <c r="M208" s="281"/>
      <c r="N208" s="281"/>
      <c r="O208" s="281"/>
      <c r="P208" s="281"/>
      <c r="Q208" s="281"/>
      <c r="R208" s="281"/>
      <c r="S208" s="283"/>
      <c r="T208" s="282"/>
      <c r="U208" s="281"/>
      <c r="V208" s="280"/>
      <c r="W208" s="280"/>
      <c r="X208" s="279"/>
      <c r="Y208" s="279"/>
      <c r="Z208" s="279"/>
      <c r="AA208" s="279"/>
      <c r="AB208" s="279"/>
      <c r="AC208" s="279"/>
      <c r="AD208" s="279"/>
      <c r="AE208" s="279"/>
      <c r="AF208" s="278"/>
      <c r="AG208" s="278"/>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278"/>
      <c r="BD208" s="278"/>
      <c r="BE208" s="278"/>
      <c r="BF208" s="278"/>
      <c r="BG208" s="278"/>
      <c r="BH208" s="278"/>
      <c r="BI208" s="278"/>
      <c r="BJ208" s="278"/>
      <c r="BK208" s="278"/>
      <c r="BL208" s="278"/>
      <c r="BM208" s="278"/>
      <c r="BN208" s="278"/>
    </row>
    <row r="209" spans="1:66" s="277" customFormat="1" x14ac:dyDescent="0.2">
      <c r="A209" s="287"/>
      <c r="B209" s="287"/>
      <c r="C209" s="287"/>
      <c r="D209" s="284"/>
      <c r="E209" s="287"/>
      <c r="F209" s="284"/>
      <c r="G209" s="284"/>
      <c r="H209" s="284"/>
      <c r="I209" s="284"/>
      <c r="J209" s="284"/>
      <c r="K209" s="284"/>
      <c r="L209" s="284"/>
      <c r="M209" s="281"/>
      <c r="N209" s="281"/>
      <c r="O209" s="281"/>
      <c r="P209" s="281"/>
      <c r="Q209" s="281"/>
      <c r="R209" s="281"/>
      <c r="S209" s="283"/>
      <c r="T209" s="282"/>
      <c r="U209" s="281"/>
      <c r="V209" s="280"/>
      <c r="W209" s="280"/>
      <c r="X209" s="279"/>
      <c r="Y209" s="279"/>
      <c r="Z209" s="279"/>
      <c r="AA209" s="279"/>
      <c r="AB209" s="279"/>
      <c r="AC209" s="279"/>
      <c r="AD209" s="279"/>
      <c r="AE209" s="279"/>
      <c r="AF209" s="278"/>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c r="BC209" s="278"/>
      <c r="BD209" s="278"/>
      <c r="BE209" s="278"/>
      <c r="BF209" s="278"/>
      <c r="BG209" s="278"/>
      <c r="BH209" s="278"/>
      <c r="BI209" s="278"/>
      <c r="BJ209" s="278"/>
      <c r="BK209" s="278"/>
      <c r="BL209" s="278"/>
      <c r="BM209" s="278"/>
      <c r="BN209" s="278"/>
    </row>
    <row r="210" spans="1:66" s="277" customFormat="1" x14ac:dyDescent="0.2">
      <c r="A210" s="287"/>
      <c r="B210" s="287"/>
      <c r="C210" s="287"/>
      <c r="D210" s="284"/>
      <c r="E210" s="287"/>
      <c r="F210" s="284"/>
      <c r="G210" s="284"/>
      <c r="H210" s="284"/>
      <c r="I210" s="284"/>
      <c r="J210" s="284"/>
      <c r="K210" s="284"/>
      <c r="L210" s="284"/>
      <c r="M210" s="281"/>
      <c r="N210" s="281"/>
      <c r="O210" s="281"/>
      <c r="P210" s="281"/>
      <c r="Q210" s="281"/>
      <c r="R210" s="281"/>
      <c r="S210" s="283"/>
      <c r="T210" s="282"/>
      <c r="U210" s="281"/>
      <c r="V210" s="280"/>
      <c r="W210" s="280"/>
      <c r="X210" s="279"/>
      <c r="Y210" s="279"/>
      <c r="Z210" s="279"/>
      <c r="AA210" s="279"/>
      <c r="AB210" s="279"/>
      <c r="AC210" s="279"/>
      <c r="AD210" s="279"/>
      <c r="AE210" s="279"/>
      <c r="AF210" s="278"/>
      <c r="AG210" s="278"/>
      <c r="AH210" s="278"/>
      <c r="AI210" s="278"/>
      <c r="AJ210" s="278"/>
      <c r="AK210" s="278"/>
      <c r="AL210" s="278"/>
      <c r="AM210" s="278"/>
      <c r="AN210" s="278"/>
      <c r="AO210" s="278"/>
      <c r="AP210" s="278"/>
      <c r="AQ210" s="278"/>
      <c r="AR210" s="278"/>
      <c r="AS210" s="278"/>
      <c r="AT210" s="278"/>
      <c r="AU210" s="278"/>
      <c r="AV210" s="278"/>
      <c r="AW210" s="278"/>
      <c r="AX210" s="278"/>
      <c r="AY210" s="278"/>
      <c r="AZ210" s="278"/>
      <c r="BA210" s="278"/>
      <c r="BB210" s="278"/>
      <c r="BC210" s="278"/>
      <c r="BD210" s="278"/>
      <c r="BE210" s="278"/>
      <c r="BF210" s="278"/>
      <c r="BG210" s="278"/>
      <c r="BH210" s="278"/>
      <c r="BI210" s="278"/>
      <c r="BJ210" s="278"/>
      <c r="BK210" s="278"/>
      <c r="BL210" s="278"/>
      <c r="BM210" s="278"/>
      <c r="BN210" s="278"/>
    </row>
    <row r="211" spans="1:66" s="277" customFormat="1" x14ac:dyDescent="0.2">
      <c r="A211" s="287"/>
      <c r="B211" s="287"/>
      <c r="C211" s="287"/>
      <c r="D211" s="284"/>
      <c r="E211" s="287"/>
      <c r="F211" s="284"/>
      <c r="G211" s="284"/>
      <c r="H211" s="284"/>
      <c r="I211" s="284"/>
      <c r="J211" s="284"/>
      <c r="K211" s="284"/>
      <c r="L211" s="284"/>
      <c r="M211" s="281"/>
      <c r="N211" s="281"/>
      <c r="O211" s="281"/>
      <c r="P211" s="281"/>
      <c r="Q211" s="281"/>
      <c r="R211" s="281"/>
      <c r="S211" s="283"/>
      <c r="T211" s="282"/>
      <c r="U211" s="281"/>
      <c r="V211" s="280"/>
      <c r="W211" s="280"/>
      <c r="X211" s="279"/>
      <c r="Y211" s="279"/>
      <c r="Z211" s="279"/>
      <c r="AA211" s="279"/>
      <c r="AB211" s="279"/>
      <c r="AC211" s="279"/>
      <c r="AD211" s="279"/>
      <c r="AE211" s="279"/>
      <c r="AF211" s="278"/>
      <c r="AG211" s="278"/>
      <c r="AH211" s="278"/>
      <c r="AI211" s="278"/>
      <c r="AJ211" s="278"/>
      <c r="AK211" s="278"/>
      <c r="AL211" s="278"/>
      <c r="AM211" s="278"/>
      <c r="AN211" s="278"/>
      <c r="AO211" s="278"/>
      <c r="AP211" s="278"/>
      <c r="AQ211" s="278"/>
      <c r="AR211" s="278"/>
      <c r="AS211" s="278"/>
      <c r="AT211" s="278"/>
      <c r="AU211" s="278"/>
      <c r="AV211" s="278"/>
      <c r="AW211" s="278"/>
      <c r="AX211" s="278"/>
      <c r="AY211" s="278"/>
      <c r="AZ211" s="278"/>
      <c r="BA211" s="278"/>
      <c r="BB211" s="278"/>
      <c r="BC211" s="278"/>
      <c r="BD211" s="278"/>
      <c r="BE211" s="278"/>
      <c r="BF211" s="278"/>
      <c r="BG211" s="278"/>
      <c r="BH211" s="278"/>
      <c r="BI211" s="278"/>
      <c r="BJ211" s="278"/>
      <c r="BK211" s="278"/>
      <c r="BL211" s="278"/>
      <c r="BM211" s="278"/>
      <c r="BN211" s="278"/>
    </row>
    <row r="212" spans="1:66" s="277" customFormat="1" x14ac:dyDescent="0.2">
      <c r="A212" s="287"/>
      <c r="B212" s="287"/>
      <c r="C212" s="287"/>
      <c r="D212" s="284"/>
      <c r="E212" s="287"/>
      <c r="F212" s="284"/>
      <c r="G212" s="284"/>
      <c r="H212" s="284"/>
      <c r="I212" s="284"/>
      <c r="J212" s="284"/>
      <c r="K212" s="284"/>
      <c r="L212" s="284"/>
      <c r="M212" s="281"/>
      <c r="N212" s="281"/>
      <c r="O212" s="281"/>
      <c r="P212" s="281"/>
      <c r="Q212" s="281"/>
      <c r="R212" s="281"/>
      <c r="S212" s="283"/>
      <c r="T212" s="282"/>
      <c r="U212" s="281"/>
      <c r="V212" s="280"/>
      <c r="W212" s="280"/>
      <c r="X212" s="279"/>
      <c r="Y212" s="279"/>
      <c r="Z212" s="279"/>
      <c r="AA212" s="279"/>
      <c r="AB212" s="279"/>
      <c r="AC212" s="279"/>
      <c r="AD212" s="279"/>
      <c r="AE212" s="279"/>
      <c r="AF212" s="278"/>
      <c r="AG212" s="278"/>
      <c r="AH212" s="278"/>
      <c r="AI212" s="278"/>
      <c r="AJ212" s="278"/>
      <c r="AK212" s="278"/>
      <c r="AL212" s="278"/>
      <c r="AM212" s="278"/>
      <c r="AN212" s="278"/>
      <c r="AO212" s="278"/>
      <c r="AP212" s="278"/>
      <c r="AQ212" s="278"/>
      <c r="AR212" s="278"/>
      <c r="AS212" s="278"/>
      <c r="AT212" s="278"/>
      <c r="AU212" s="278"/>
      <c r="AV212" s="278"/>
      <c r="AW212" s="278"/>
      <c r="AX212" s="278"/>
      <c r="AY212" s="278"/>
      <c r="AZ212" s="278"/>
      <c r="BA212" s="278"/>
      <c r="BB212" s="278"/>
      <c r="BC212" s="278"/>
      <c r="BD212" s="278"/>
      <c r="BE212" s="278"/>
      <c r="BF212" s="278"/>
      <c r="BG212" s="278"/>
      <c r="BH212" s="278"/>
      <c r="BI212" s="278"/>
      <c r="BJ212" s="278"/>
      <c r="BK212" s="278"/>
      <c r="BL212" s="278"/>
      <c r="BM212" s="278"/>
      <c r="BN212" s="278"/>
    </row>
    <row r="213" spans="1:66" s="277" customFormat="1" x14ac:dyDescent="0.2">
      <c r="A213" s="287"/>
      <c r="B213" s="287"/>
      <c r="C213" s="287"/>
      <c r="D213" s="284"/>
      <c r="E213" s="287"/>
      <c r="F213" s="284"/>
      <c r="G213" s="284"/>
      <c r="H213" s="284"/>
      <c r="I213" s="284"/>
      <c r="J213" s="284"/>
      <c r="K213" s="284"/>
      <c r="L213" s="284"/>
      <c r="M213" s="281"/>
      <c r="N213" s="281"/>
      <c r="O213" s="281"/>
      <c r="P213" s="281"/>
      <c r="Q213" s="281"/>
      <c r="R213" s="281"/>
      <c r="S213" s="283"/>
      <c r="T213" s="282"/>
      <c r="U213" s="281"/>
      <c r="V213" s="280"/>
      <c r="W213" s="280"/>
      <c r="X213" s="279"/>
      <c r="Y213" s="279"/>
      <c r="Z213" s="279"/>
      <c r="AA213" s="279"/>
      <c r="AB213" s="279"/>
      <c r="AC213" s="279"/>
      <c r="AD213" s="279"/>
      <c r="AE213" s="279"/>
      <c r="AF213" s="278"/>
      <c r="AG213" s="278"/>
      <c r="AH213" s="278"/>
      <c r="AI213" s="278"/>
      <c r="AJ213" s="278"/>
      <c r="AK213" s="278"/>
      <c r="AL213" s="278"/>
      <c r="AM213" s="278"/>
      <c r="AN213" s="278"/>
      <c r="AO213" s="278"/>
      <c r="AP213" s="278"/>
      <c r="AQ213" s="278"/>
      <c r="AR213" s="278"/>
      <c r="AS213" s="278"/>
      <c r="AT213" s="278"/>
      <c r="AU213" s="278"/>
      <c r="AV213" s="278"/>
      <c r="AW213" s="278"/>
      <c r="AX213" s="278"/>
      <c r="AY213" s="278"/>
      <c r="AZ213" s="278"/>
      <c r="BA213" s="278"/>
      <c r="BB213" s="278"/>
      <c r="BC213" s="278"/>
      <c r="BD213" s="278"/>
      <c r="BE213" s="278"/>
      <c r="BF213" s="278"/>
      <c r="BG213" s="278"/>
      <c r="BH213" s="278"/>
      <c r="BI213" s="278"/>
      <c r="BJ213" s="278"/>
      <c r="BK213" s="278"/>
      <c r="BL213" s="278"/>
      <c r="BM213" s="278"/>
      <c r="BN213" s="278"/>
    </row>
    <row r="214" spans="1:66" s="277" customFormat="1" x14ac:dyDescent="0.2">
      <c r="A214" s="287"/>
      <c r="B214" s="287"/>
      <c r="C214" s="287"/>
      <c r="D214" s="284"/>
      <c r="E214" s="287"/>
      <c r="F214" s="284"/>
      <c r="G214" s="284"/>
      <c r="H214" s="284"/>
      <c r="I214" s="284"/>
      <c r="J214" s="284"/>
      <c r="K214" s="284"/>
      <c r="L214" s="284"/>
      <c r="M214" s="281"/>
      <c r="N214" s="281"/>
      <c r="O214" s="281"/>
      <c r="P214" s="281"/>
      <c r="Q214" s="281"/>
      <c r="R214" s="281"/>
      <c r="S214" s="283"/>
      <c r="T214" s="282"/>
      <c r="U214" s="281"/>
      <c r="V214" s="280"/>
      <c r="W214" s="280"/>
      <c r="X214" s="279"/>
      <c r="Y214" s="279"/>
      <c r="Z214" s="279"/>
      <c r="AA214" s="279"/>
      <c r="AB214" s="279"/>
      <c r="AC214" s="279"/>
      <c r="AD214" s="279"/>
      <c r="AE214" s="279"/>
      <c r="AF214" s="278"/>
      <c r="AG214" s="278"/>
      <c r="AH214" s="278"/>
      <c r="AI214" s="278"/>
      <c r="AJ214" s="278"/>
      <c r="AK214" s="278"/>
      <c r="AL214" s="278"/>
      <c r="AM214" s="278"/>
      <c r="AN214" s="278"/>
      <c r="AO214" s="278"/>
      <c r="AP214" s="278"/>
      <c r="AQ214" s="278"/>
      <c r="AR214" s="278"/>
      <c r="AS214" s="278"/>
      <c r="AT214" s="278"/>
      <c r="AU214" s="278"/>
      <c r="AV214" s="278"/>
      <c r="AW214" s="278"/>
      <c r="AX214" s="278"/>
      <c r="AY214" s="278"/>
      <c r="AZ214" s="278"/>
      <c r="BA214" s="278"/>
      <c r="BB214" s="278"/>
      <c r="BC214" s="278"/>
      <c r="BD214" s="278"/>
      <c r="BE214" s="278"/>
      <c r="BF214" s="278"/>
      <c r="BG214" s="278"/>
      <c r="BH214" s="278"/>
      <c r="BI214" s="278"/>
      <c r="BJ214" s="278"/>
      <c r="BK214" s="278"/>
      <c r="BL214" s="278"/>
      <c r="BM214" s="278"/>
      <c r="BN214" s="278"/>
    </row>
    <row r="215" spans="1:66" s="277" customFormat="1" x14ac:dyDescent="0.2">
      <c r="A215" s="287"/>
      <c r="B215" s="287"/>
      <c r="C215" s="287"/>
      <c r="D215" s="284"/>
      <c r="E215" s="287"/>
      <c r="F215" s="284"/>
      <c r="G215" s="284"/>
      <c r="H215" s="284"/>
      <c r="I215" s="284"/>
      <c r="J215" s="284"/>
      <c r="K215" s="284"/>
      <c r="L215" s="284"/>
      <c r="M215" s="281"/>
      <c r="N215" s="281"/>
      <c r="O215" s="281"/>
      <c r="P215" s="281"/>
      <c r="Q215" s="281"/>
      <c r="R215" s="281"/>
      <c r="S215" s="283"/>
      <c r="T215" s="282"/>
      <c r="U215" s="281"/>
      <c r="V215" s="280"/>
      <c r="W215" s="280"/>
      <c r="X215" s="279"/>
      <c r="Y215" s="279"/>
      <c r="Z215" s="279"/>
      <c r="AA215" s="279"/>
      <c r="AB215" s="279"/>
      <c r="AC215" s="279"/>
      <c r="AD215" s="279"/>
      <c r="AE215" s="279"/>
      <c r="AF215" s="278"/>
      <c r="AG215" s="278"/>
      <c r="AH215" s="278"/>
      <c r="AI215" s="278"/>
      <c r="AJ215" s="278"/>
      <c r="AK215" s="278"/>
      <c r="AL215" s="278"/>
      <c r="AM215" s="278"/>
      <c r="AN215" s="278"/>
      <c r="AO215" s="278"/>
      <c r="AP215" s="278"/>
      <c r="AQ215" s="278"/>
      <c r="AR215" s="278"/>
      <c r="AS215" s="278"/>
      <c r="AT215" s="278"/>
      <c r="AU215" s="278"/>
      <c r="AV215" s="278"/>
      <c r="AW215" s="278"/>
      <c r="AX215" s="278"/>
      <c r="AY215" s="278"/>
      <c r="AZ215" s="278"/>
      <c r="BA215" s="278"/>
      <c r="BB215" s="278"/>
      <c r="BC215" s="278"/>
      <c r="BD215" s="278"/>
      <c r="BE215" s="278"/>
      <c r="BF215" s="278"/>
      <c r="BG215" s="278"/>
      <c r="BH215" s="278"/>
      <c r="BI215" s="278"/>
      <c r="BJ215" s="278"/>
      <c r="BK215" s="278"/>
      <c r="BL215" s="278"/>
      <c r="BM215" s="278"/>
      <c r="BN215" s="278"/>
    </row>
    <row r="216" spans="1:66" s="277" customFormat="1" x14ac:dyDescent="0.2">
      <c r="A216" s="287"/>
      <c r="B216" s="287"/>
      <c r="C216" s="287"/>
      <c r="D216" s="284"/>
      <c r="E216" s="287"/>
      <c r="F216" s="284"/>
      <c r="G216" s="284"/>
      <c r="H216" s="284"/>
      <c r="I216" s="284"/>
      <c r="J216" s="284"/>
      <c r="K216" s="284"/>
      <c r="L216" s="284"/>
      <c r="M216" s="281"/>
      <c r="N216" s="281"/>
      <c r="O216" s="281"/>
      <c r="P216" s="281"/>
      <c r="Q216" s="281"/>
      <c r="R216" s="281"/>
      <c r="S216" s="283"/>
      <c r="T216" s="282"/>
      <c r="U216" s="281"/>
      <c r="V216" s="280"/>
      <c r="W216" s="280"/>
      <c r="X216" s="279"/>
      <c r="Y216" s="279"/>
      <c r="Z216" s="279"/>
      <c r="AA216" s="279"/>
      <c r="AB216" s="279"/>
      <c r="AC216" s="279"/>
      <c r="AD216" s="279"/>
      <c r="AE216" s="279"/>
      <c r="AF216" s="278"/>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c r="BC216" s="278"/>
      <c r="BD216" s="278"/>
      <c r="BE216" s="278"/>
      <c r="BF216" s="278"/>
      <c r="BG216" s="278"/>
      <c r="BH216" s="278"/>
      <c r="BI216" s="278"/>
      <c r="BJ216" s="278"/>
      <c r="BK216" s="278"/>
      <c r="BL216" s="278"/>
      <c r="BM216" s="278"/>
      <c r="BN216" s="278"/>
    </row>
    <row r="217" spans="1:66" s="277" customFormat="1" x14ac:dyDescent="0.2">
      <c r="A217" s="287"/>
      <c r="B217" s="287"/>
      <c r="C217" s="287"/>
      <c r="D217" s="284"/>
      <c r="E217" s="287"/>
      <c r="F217" s="284"/>
      <c r="G217" s="284"/>
      <c r="H217" s="284"/>
      <c r="I217" s="284"/>
      <c r="J217" s="284"/>
      <c r="K217" s="284"/>
      <c r="L217" s="284"/>
      <c r="M217" s="281"/>
      <c r="N217" s="281"/>
      <c r="O217" s="281"/>
      <c r="P217" s="281"/>
      <c r="Q217" s="281"/>
      <c r="R217" s="281"/>
      <c r="S217" s="283"/>
      <c r="T217" s="282"/>
      <c r="U217" s="281"/>
      <c r="V217" s="280"/>
      <c r="W217" s="280"/>
      <c r="X217" s="279"/>
      <c r="Y217" s="279"/>
      <c r="Z217" s="279"/>
      <c r="AA217" s="279"/>
      <c r="AB217" s="279"/>
      <c r="AC217" s="279"/>
      <c r="AD217" s="279"/>
      <c r="AE217" s="279"/>
      <c r="AF217" s="278"/>
      <c r="AG217" s="278"/>
      <c r="AH217" s="278"/>
      <c r="AI217" s="278"/>
      <c r="AJ217" s="278"/>
      <c r="AK217" s="278"/>
      <c r="AL217" s="278"/>
      <c r="AM217" s="278"/>
      <c r="AN217" s="278"/>
      <c r="AO217" s="278"/>
      <c r="AP217" s="278"/>
      <c r="AQ217" s="278"/>
      <c r="AR217" s="278"/>
      <c r="AS217" s="278"/>
      <c r="AT217" s="278"/>
      <c r="AU217" s="278"/>
      <c r="AV217" s="278"/>
      <c r="AW217" s="278"/>
      <c r="AX217" s="278"/>
      <c r="AY217" s="278"/>
      <c r="AZ217" s="278"/>
      <c r="BA217" s="278"/>
      <c r="BB217" s="278"/>
      <c r="BC217" s="278"/>
      <c r="BD217" s="278"/>
      <c r="BE217" s="278"/>
      <c r="BF217" s="278"/>
      <c r="BG217" s="278"/>
      <c r="BH217" s="278"/>
      <c r="BI217" s="278"/>
      <c r="BJ217" s="278"/>
      <c r="BK217" s="278"/>
      <c r="BL217" s="278"/>
      <c r="BM217" s="278"/>
      <c r="BN217" s="278"/>
    </row>
    <row r="218" spans="1:66" s="277" customFormat="1" x14ac:dyDescent="0.2">
      <c r="A218" s="287"/>
      <c r="B218" s="287"/>
      <c r="C218" s="287"/>
      <c r="D218" s="284"/>
      <c r="E218" s="287"/>
      <c r="F218" s="284"/>
      <c r="G218" s="284"/>
      <c r="H218" s="284"/>
      <c r="I218" s="284"/>
      <c r="J218" s="284"/>
      <c r="K218" s="284"/>
      <c r="L218" s="284"/>
      <c r="M218" s="281"/>
      <c r="N218" s="281"/>
      <c r="O218" s="281"/>
      <c r="P218" s="281"/>
      <c r="Q218" s="281"/>
      <c r="R218" s="281"/>
      <c r="S218" s="283"/>
      <c r="T218" s="282"/>
      <c r="U218" s="281"/>
      <c r="V218" s="280"/>
      <c r="W218" s="280"/>
      <c r="X218" s="279"/>
      <c r="Y218" s="279"/>
      <c r="Z218" s="279"/>
      <c r="AA218" s="279"/>
      <c r="AB218" s="279"/>
      <c r="AC218" s="279"/>
      <c r="AD218" s="279"/>
      <c r="AE218" s="279"/>
      <c r="AF218" s="278"/>
      <c r="AG218" s="278"/>
      <c r="AH218" s="278"/>
      <c r="AI218" s="278"/>
      <c r="AJ218" s="278"/>
      <c r="AK218" s="278"/>
      <c r="AL218" s="278"/>
      <c r="AM218" s="278"/>
      <c r="AN218" s="278"/>
      <c r="AO218" s="278"/>
      <c r="AP218" s="278"/>
      <c r="AQ218" s="278"/>
      <c r="AR218" s="278"/>
      <c r="AS218" s="278"/>
      <c r="AT218" s="278"/>
      <c r="AU218" s="278"/>
      <c r="AV218" s="278"/>
      <c r="AW218" s="278"/>
      <c r="AX218" s="278"/>
      <c r="AY218" s="278"/>
      <c r="AZ218" s="278"/>
      <c r="BA218" s="278"/>
      <c r="BB218" s="278"/>
      <c r="BC218" s="278"/>
      <c r="BD218" s="278"/>
      <c r="BE218" s="278"/>
      <c r="BF218" s="278"/>
      <c r="BG218" s="278"/>
      <c r="BH218" s="278"/>
      <c r="BI218" s="278"/>
      <c r="BJ218" s="278"/>
      <c r="BK218" s="278"/>
      <c r="BL218" s="278"/>
      <c r="BM218" s="278"/>
      <c r="BN218" s="278"/>
    </row>
    <row r="219" spans="1:66" s="277" customFormat="1" x14ac:dyDescent="0.2">
      <c r="A219" s="287"/>
      <c r="B219" s="287"/>
      <c r="C219" s="287"/>
      <c r="D219" s="284"/>
      <c r="E219" s="287"/>
      <c r="F219" s="284"/>
      <c r="G219" s="284"/>
      <c r="H219" s="284"/>
      <c r="I219" s="284"/>
      <c r="J219" s="284"/>
      <c r="K219" s="284"/>
      <c r="L219" s="284"/>
      <c r="M219" s="281"/>
      <c r="N219" s="281"/>
      <c r="O219" s="281"/>
      <c r="P219" s="281"/>
      <c r="Q219" s="281"/>
      <c r="R219" s="281"/>
      <c r="S219" s="283"/>
      <c r="T219" s="282"/>
      <c r="U219" s="281"/>
      <c r="V219" s="280"/>
      <c r="W219" s="280"/>
      <c r="X219" s="279"/>
      <c r="Y219" s="279"/>
      <c r="Z219" s="279"/>
      <c r="AA219" s="279"/>
      <c r="AB219" s="279"/>
      <c r="AC219" s="279"/>
      <c r="AD219" s="279"/>
      <c r="AE219" s="279"/>
      <c r="AF219" s="278"/>
      <c r="AG219" s="278"/>
      <c r="AH219" s="278"/>
      <c r="AI219" s="278"/>
      <c r="AJ219" s="278"/>
      <c r="AK219" s="278"/>
      <c r="AL219" s="278"/>
      <c r="AM219" s="278"/>
      <c r="AN219" s="278"/>
      <c r="AO219" s="278"/>
      <c r="AP219" s="278"/>
      <c r="AQ219" s="278"/>
      <c r="AR219" s="278"/>
      <c r="AS219" s="278"/>
      <c r="AT219" s="278"/>
      <c r="AU219" s="278"/>
      <c r="AV219" s="278"/>
      <c r="AW219" s="278"/>
      <c r="AX219" s="278"/>
      <c r="AY219" s="278"/>
      <c r="AZ219" s="278"/>
      <c r="BA219" s="278"/>
      <c r="BB219" s="278"/>
      <c r="BC219" s="278"/>
      <c r="BD219" s="278"/>
      <c r="BE219" s="278"/>
      <c r="BF219" s="278"/>
      <c r="BG219" s="278"/>
      <c r="BH219" s="278"/>
      <c r="BI219" s="278"/>
      <c r="BJ219" s="278"/>
      <c r="BK219" s="278"/>
      <c r="BL219" s="278"/>
      <c r="BM219" s="278"/>
      <c r="BN219" s="278"/>
    </row>
    <row r="220" spans="1:66" s="277" customFormat="1" x14ac:dyDescent="0.2">
      <c r="A220" s="287"/>
      <c r="B220" s="287"/>
      <c r="C220" s="287"/>
      <c r="D220" s="284"/>
      <c r="E220" s="287"/>
      <c r="F220" s="284"/>
      <c r="G220" s="284"/>
      <c r="H220" s="284"/>
      <c r="I220" s="284"/>
      <c r="J220" s="284"/>
      <c r="K220" s="284"/>
      <c r="L220" s="284"/>
      <c r="M220" s="281"/>
      <c r="N220" s="281"/>
      <c r="O220" s="281"/>
      <c r="P220" s="281"/>
      <c r="Q220" s="281"/>
      <c r="R220" s="281"/>
      <c r="S220" s="283"/>
      <c r="T220" s="282"/>
      <c r="U220" s="281"/>
      <c r="V220" s="280"/>
      <c r="W220" s="280"/>
      <c r="X220" s="279"/>
      <c r="Y220" s="279"/>
      <c r="Z220" s="279"/>
      <c r="AA220" s="279"/>
      <c r="AB220" s="279"/>
      <c r="AC220" s="279"/>
      <c r="AD220" s="279"/>
      <c r="AE220" s="279"/>
      <c r="AF220" s="278"/>
      <c r="AG220" s="278"/>
      <c r="AH220" s="278"/>
      <c r="AI220" s="278"/>
      <c r="AJ220" s="278"/>
      <c r="AK220" s="278"/>
      <c r="AL220" s="278"/>
      <c r="AM220" s="278"/>
      <c r="AN220" s="278"/>
      <c r="AO220" s="278"/>
      <c r="AP220" s="278"/>
      <c r="AQ220" s="278"/>
      <c r="AR220" s="278"/>
      <c r="AS220" s="278"/>
      <c r="AT220" s="278"/>
      <c r="AU220" s="278"/>
      <c r="AV220" s="278"/>
      <c r="AW220" s="278"/>
      <c r="AX220" s="278"/>
      <c r="AY220" s="278"/>
      <c r="AZ220" s="278"/>
      <c r="BA220" s="278"/>
      <c r="BB220" s="278"/>
      <c r="BC220" s="278"/>
      <c r="BD220" s="278"/>
      <c r="BE220" s="278"/>
      <c r="BF220" s="278"/>
      <c r="BG220" s="278"/>
      <c r="BH220" s="278"/>
      <c r="BI220" s="278"/>
      <c r="BJ220" s="278"/>
      <c r="BK220" s="278"/>
      <c r="BL220" s="278"/>
      <c r="BM220" s="278"/>
      <c r="BN220" s="278"/>
    </row>
    <row r="221" spans="1:66" s="277" customFormat="1" x14ac:dyDescent="0.2">
      <c r="A221" s="287"/>
      <c r="B221" s="287"/>
      <c r="C221" s="287"/>
      <c r="D221" s="284"/>
      <c r="E221" s="287"/>
      <c r="F221" s="284"/>
      <c r="G221" s="284"/>
      <c r="H221" s="284"/>
      <c r="I221" s="284"/>
      <c r="J221" s="284"/>
      <c r="K221" s="284"/>
      <c r="L221" s="284"/>
      <c r="M221" s="281"/>
      <c r="N221" s="281"/>
      <c r="O221" s="281"/>
      <c r="P221" s="281"/>
      <c r="Q221" s="281"/>
      <c r="R221" s="281"/>
      <c r="S221" s="283"/>
      <c r="T221" s="282"/>
      <c r="U221" s="281"/>
      <c r="V221" s="280"/>
      <c r="W221" s="280"/>
      <c r="X221" s="279"/>
      <c r="Y221" s="279"/>
      <c r="Z221" s="279"/>
      <c r="AA221" s="279"/>
      <c r="AB221" s="279"/>
      <c r="AC221" s="279"/>
      <c r="AD221" s="279"/>
      <c r="AE221" s="279"/>
      <c r="AF221" s="278"/>
      <c r="AG221" s="278"/>
      <c r="AH221" s="278"/>
      <c r="AI221" s="278"/>
      <c r="AJ221" s="278"/>
      <c r="AK221" s="278"/>
      <c r="AL221" s="278"/>
      <c r="AM221" s="278"/>
      <c r="AN221" s="278"/>
      <c r="AO221" s="278"/>
      <c r="AP221" s="278"/>
      <c r="AQ221" s="278"/>
      <c r="AR221" s="278"/>
      <c r="AS221" s="278"/>
      <c r="AT221" s="278"/>
      <c r="AU221" s="278"/>
      <c r="AV221" s="278"/>
      <c r="AW221" s="278"/>
      <c r="AX221" s="278"/>
      <c r="AY221" s="278"/>
      <c r="AZ221" s="278"/>
      <c r="BA221" s="278"/>
      <c r="BB221" s="278"/>
      <c r="BC221" s="278"/>
      <c r="BD221" s="278"/>
      <c r="BE221" s="278"/>
      <c r="BF221" s="278"/>
      <c r="BG221" s="278"/>
      <c r="BH221" s="278"/>
      <c r="BI221" s="278"/>
      <c r="BJ221" s="278"/>
      <c r="BK221" s="278"/>
      <c r="BL221" s="278"/>
      <c r="BM221" s="278"/>
      <c r="BN221" s="278"/>
    </row>
    <row r="222" spans="1:66" s="277" customFormat="1" x14ac:dyDescent="0.2">
      <c r="A222" s="287"/>
      <c r="B222" s="287"/>
      <c r="C222" s="287"/>
      <c r="D222" s="284"/>
      <c r="E222" s="287"/>
      <c r="F222" s="284"/>
      <c r="G222" s="284"/>
      <c r="H222" s="284"/>
      <c r="I222" s="284"/>
      <c r="J222" s="284"/>
      <c r="K222" s="284"/>
      <c r="L222" s="284"/>
      <c r="M222" s="281"/>
      <c r="N222" s="281"/>
      <c r="O222" s="281"/>
      <c r="P222" s="281"/>
      <c r="Q222" s="281"/>
      <c r="R222" s="281"/>
      <c r="S222" s="283"/>
      <c r="T222" s="282"/>
      <c r="U222" s="281"/>
      <c r="V222" s="280"/>
      <c r="W222" s="280"/>
      <c r="X222" s="279"/>
      <c r="Y222" s="279"/>
      <c r="Z222" s="279"/>
      <c r="AA222" s="279"/>
      <c r="AB222" s="279"/>
      <c r="AC222" s="279"/>
      <c r="AD222" s="279"/>
      <c r="AE222" s="279"/>
      <c r="AF222" s="278"/>
      <c r="AG222" s="278"/>
      <c r="AH222" s="278"/>
      <c r="AI222" s="278"/>
      <c r="AJ222" s="278"/>
      <c r="AK222" s="278"/>
      <c r="AL222" s="278"/>
      <c r="AM222" s="278"/>
      <c r="AN222" s="278"/>
      <c r="AO222" s="278"/>
      <c r="AP222" s="278"/>
      <c r="AQ222" s="278"/>
      <c r="AR222" s="278"/>
      <c r="AS222" s="278"/>
      <c r="AT222" s="278"/>
      <c r="AU222" s="278"/>
      <c r="AV222" s="278"/>
      <c r="AW222" s="278"/>
      <c r="AX222" s="278"/>
      <c r="AY222" s="278"/>
      <c r="AZ222" s="278"/>
      <c r="BA222" s="278"/>
      <c r="BB222" s="278"/>
      <c r="BC222" s="278"/>
      <c r="BD222" s="278"/>
      <c r="BE222" s="278"/>
      <c r="BF222" s="278"/>
      <c r="BG222" s="278"/>
      <c r="BH222" s="278"/>
      <c r="BI222" s="278"/>
      <c r="BJ222" s="278"/>
      <c r="BK222" s="278"/>
      <c r="BL222" s="278"/>
      <c r="BM222" s="278"/>
      <c r="BN222" s="278"/>
    </row>
    <row r="223" spans="1:66" s="277" customFormat="1" x14ac:dyDescent="0.2">
      <c r="A223" s="287"/>
      <c r="B223" s="287"/>
      <c r="C223" s="287"/>
      <c r="D223" s="284"/>
      <c r="E223" s="287"/>
      <c r="F223" s="284"/>
      <c r="G223" s="284"/>
      <c r="H223" s="284"/>
      <c r="I223" s="284"/>
      <c r="J223" s="284"/>
      <c r="K223" s="284"/>
      <c r="L223" s="284"/>
      <c r="M223" s="281"/>
      <c r="N223" s="281"/>
      <c r="O223" s="281"/>
      <c r="P223" s="281"/>
      <c r="Q223" s="281"/>
      <c r="R223" s="281"/>
      <c r="S223" s="283"/>
      <c r="T223" s="282"/>
      <c r="U223" s="281"/>
      <c r="V223" s="280"/>
      <c r="W223" s="280"/>
      <c r="X223" s="279"/>
      <c r="Y223" s="279"/>
      <c r="Z223" s="279"/>
      <c r="AA223" s="279"/>
      <c r="AB223" s="279"/>
      <c r="AC223" s="279"/>
      <c r="AD223" s="279"/>
      <c r="AE223" s="279"/>
      <c r="AF223" s="278"/>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c r="BC223" s="278"/>
      <c r="BD223" s="278"/>
      <c r="BE223" s="278"/>
      <c r="BF223" s="278"/>
      <c r="BG223" s="278"/>
      <c r="BH223" s="278"/>
      <c r="BI223" s="278"/>
      <c r="BJ223" s="278"/>
      <c r="BK223" s="278"/>
      <c r="BL223" s="278"/>
      <c r="BM223" s="278"/>
      <c r="BN223" s="278"/>
    </row>
    <row r="224" spans="1:66" s="277" customFormat="1" x14ac:dyDescent="0.2">
      <c r="A224" s="287"/>
      <c r="B224" s="287"/>
      <c r="C224" s="287"/>
      <c r="D224" s="284"/>
      <c r="E224" s="287"/>
      <c r="F224" s="284"/>
      <c r="G224" s="284"/>
      <c r="H224" s="284"/>
      <c r="I224" s="284"/>
      <c r="J224" s="284"/>
      <c r="K224" s="284"/>
      <c r="L224" s="284"/>
      <c r="M224" s="281"/>
      <c r="N224" s="281"/>
      <c r="O224" s="281"/>
      <c r="P224" s="281"/>
      <c r="Q224" s="281"/>
      <c r="R224" s="281"/>
      <c r="S224" s="283"/>
      <c r="T224" s="282"/>
      <c r="U224" s="281"/>
      <c r="V224" s="280"/>
      <c r="W224" s="280"/>
      <c r="X224" s="279"/>
      <c r="Y224" s="279"/>
      <c r="Z224" s="279"/>
      <c r="AA224" s="279"/>
      <c r="AB224" s="279"/>
      <c r="AC224" s="279"/>
      <c r="AD224" s="279"/>
      <c r="AE224" s="279"/>
      <c r="AF224" s="278"/>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c r="BC224" s="278"/>
      <c r="BD224" s="278"/>
      <c r="BE224" s="278"/>
      <c r="BF224" s="278"/>
      <c r="BG224" s="278"/>
      <c r="BH224" s="278"/>
      <c r="BI224" s="278"/>
      <c r="BJ224" s="278"/>
      <c r="BK224" s="278"/>
      <c r="BL224" s="278"/>
      <c r="BM224" s="278"/>
      <c r="BN224" s="278"/>
    </row>
    <row r="225" spans="1:66" s="277" customFormat="1" x14ac:dyDescent="0.2">
      <c r="A225" s="287"/>
      <c r="B225" s="287"/>
      <c r="C225" s="287"/>
      <c r="D225" s="284"/>
      <c r="E225" s="287"/>
      <c r="F225" s="284"/>
      <c r="G225" s="284"/>
      <c r="H225" s="284"/>
      <c r="I225" s="284"/>
      <c r="J225" s="284"/>
      <c r="K225" s="284"/>
      <c r="L225" s="284"/>
      <c r="M225" s="281"/>
      <c r="N225" s="281"/>
      <c r="O225" s="281"/>
      <c r="P225" s="281"/>
      <c r="Q225" s="281"/>
      <c r="R225" s="281"/>
      <c r="S225" s="283"/>
      <c r="T225" s="282"/>
      <c r="U225" s="281"/>
      <c r="V225" s="280"/>
      <c r="W225" s="280"/>
      <c r="X225" s="279"/>
      <c r="Y225" s="279"/>
      <c r="Z225" s="279"/>
      <c r="AA225" s="279"/>
      <c r="AB225" s="279"/>
      <c r="AC225" s="279"/>
      <c r="AD225" s="279"/>
      <c r="AE225" s="279"/>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c r="BF225" s="278"/>
      <c r="BG225" s="278"/>
      <c r="BH225" s="278"/>
      <c r="BI225" s="278"/>
      <c r="BJ225" s="278"/>
      <c r="BK225" s="278"/>
      <c r="BL225" s="278"/>
      <c r="BM225" s="278"/>
      <c r="BN225" s="278"/>
    </row>
    <row r="226" spans="1:66" s="277" customFormat="1" x14ac:dyDescent="0.2">
      <c r="A226" s="287"/>
      <c r="B226" s="287"/>
      <c r="C226" s="287"/>
      <c r="D226" s="284"/>
      <c r="E226" s="287"/>
      <c r="F226" s="284"/>
      <c r="G226" s="284"/>
      <c r="H226" s="284"/>
      <c r="I226" s="284"/>
      <c r="J226" s="284"/>
      <c r="K226" s="284"/>
      <c r="L226" s="284"/>
      <c r="M226" s="281"/>
      <c r="N226" s="281"/>
      <c r="O226" s="281"/>
      <c r="P226" s="281"/>
      <c r="Q226" s="281"/>
      <c r="R226" s="281"/>
      <c r="S226" s="283"/>
      <c r="T226" s="282"/>
      <c r="U226" s="281"/>
      <c r="V226" s="280"/>
      <c r="W226" s="280"/>
      <c r="X226" s="279"/>
      <c r="Y226" s="279"/>
      <c r="Z226" s="279"/>
      <c r="AA226" s="279"/>
      <c r="AB226" s="279"/>
      <c r="AC226" s="279"/>
      <c r="AD226" s="279"/>
      <c r="AE226" s="279"/>
      <c r="AF226" s="278"/>
      <c r="AG226" s="278"/>
      <c r="AH226" s="278"/>
      <c r="AI226" s="278"/>
      <c r="AJ226" s="278"/>
      <c r="AK226" s="278"/>
      <c r="AL226" s="278"/>
      <c r="AM226" s="278"/>
      <c r="AN226" s="278"/>
      <c r="AO226" s="278"/>
      <c r="AP226" s="278"/>
      <c r="AQ226" s="278"/>
      <c r="AR226" s="278"/>
      <c r="AS226" s="278"/>
      <c r="AT226" s="278"/>
      <c r="AU226" s="278"/>
      <c r="AV226" s="278"/>
      <c r="AW226" s="278"/>
      <c r="AX226" s="278"/>
      <c r="AY226" s="278"/>
      <c r="AZ226" s="278"/>
      <c r="BA226" s="278"/>
      <c r="BB226" s="278"/>
      <c r="BC226" s="278"/>
      <c r="BD226" s="278"/>
      <c r="BE226" s="278"/>
      <c r="BF226" s="278"/>
      <c r="BG226" s="278"/>
      <c r="BH226" s="278"/>
      <c r="BI226" s="278"/>
      <c r="BJ226" s="278"/>
      <c r="BK226" s="278"/>
      <c r="BL226" s="278"/>
      <c r="BM226" s="278"/>
      <c r="BN226" s="278"/>
    </row>
    <row r="227" spans="1:66" s="277" customFormat="1" x14ac:dyDescent="0.2">
      <c r="A227" s="287"/>
      <c r="B227" s="287"/>
      <c r="C227" s="287"/>
      <c r="D227" s="284"/>
      <c r="E227" s="287"/>
      <c r="F227" s="284"/>
      <c r="G227" s="284"/>
      <c r="H227" s="284"/>
      <c r="I227" s="284"/>
      <c r="J227" s="284"/>
      <c r="K227" s="284"/>
      <c r="L227" s="284"/>
      <c r="M227" s="281"/>
      <c r="N227" s="281"/>
      <c r="O227" s="281"/>
      <c r="P227" s="281"/>
      <c r="Q227" s="281"/>
      <c r="R227" s="281"/>
      <c r="S227" s="283"/>
      <c r="T227" s="282"/>
      <c r="U227" s="281"/>
      <c r="V227" s="280"/>
      <c r="W227" s="280"/>
      <c r="X227" s="279"/>
      <c r="Y227" s="279"/>
      <c r="Z227" s="279"/>
      <c r="AA227" s="279"/>
      <c r="AB227" s="279"/>
      <c r="AC227" s="279"/>
      <c r="AD227" s="279"/>
      <c r="AE227" s="279"/>
      <c r="AF227" s="278"/>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c r="BF227" s="278"/>
      <c r="BG227" s="278"/>
      <c r="BH227" s="278"/>
      <c r="BI227" s="278"/>
      <c r="BJ227" s="278"/>
      <c r="BK227" s="278"/>
      <c r="BL227" s="278"/>
      <c r="BM227" s="278"/>
      <c r="BN227" s="278"/>
    </row>
    <row r="228" spans="1:66" s="277" customFormat="1" x14ac:dyDescent="0.2">
      <c r="A228" s="287"/>
      <c r="B228" s="287"/>
      <c r="C228" s="287"/>
      <c r="D228" s="284"/>
      <c r="E228" s="287"/>
      <c r="F228" s="284"/>
      <c r="G228" s="284"/>
      <c r="H228" s="284"/>
      <c r="I228" s="284"/>
      <c r="J228" s="284"/>
      <c r="K228" s="284"/>
      <c r="L228" s="284"/>
      <c r="M228" s="281"/>
      <c r="N228" s="281"/>
      <c r="O228" s="281"/>
      <c r="P228" s="281"/>
      <c r="Q228" s="281"/>
      <c r="R228" s="281"/>
      <c r="S228" s="283"/>
      <c r="T228" s="282"/>
      <c r="U228" s="281"/>
      <c r="V228" s="280"/>
      <c r="W228" s="280"/>
      <c r="X228" s="279"/>
      <c r="Y228" s="279"/>
      <c r="Z228" s="279"/>
      <c r="AA228" s="279"/>
      <c r="AB228" s="279"/>
      <c r="AC228" s="279"/>
      <c r="AD228" s="279"/>
      <c r="AE228" s="279"/>
      <c r="AF228" s="278"/>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278"/>
      <c r="BD228" s="278"/>
      <c r="BE228" s="278"/>
      <c r="BF228" s="278"/>
      <c r="BG228" s="278"/>
      <c r="BH228" s="278"/>
      <c r="BI228" s="278"/>
      <c r="BJ228" s="278"/>
      <c r="BK228" s="278"/>
      <c r="BL228" s="278"/>
      <c r="BM228" s="278"/>
      <c r="BN228" s="278"/>
    </row>
    <row r="229" spans="1:66" s="277" customFormat="1" x14ac:dyDescent="0.2">
      <c r="A229" s="287"/>
      <c r="B229" s="287"/>
      <c r="C229" s="287"/>
      <c r="D229" s="284"/>
      <c r="E229" s="287"/>
      <c r="F229" s="284"/>
      <c r="G229" s="284"/>
      <c r="H229" s="284"/>
      <c r="I229" s="284"/>
      <c r="J229" s="284"/>
      <c r="K229" s="284"/>
      <c r="L229" s="284"/>
      <c r="M229" s="281"/>
      <c r="N229" s="281"/>
      <c r="O229" s="281"/>
      <c r="P229" s="281"/>
      <c r="Q229" s="281"/>
      <c r="R229" s="281"/>
      <c r="S229" s="283"/>
      <c r="T229" s="282"/>
      <c r="U229" s="281"/>
      <c r="V229" s="280"/>
      <c r="W229" s="280"/>
      <c r="X229" s="279"/>
      <c r="Y229" s="279"/>
      <c r="Z229" s="279"/>
      <c r="AA229" s="279"/>
      <c r="AB229" s="279"/>
      <c r="AC229" s="279"/>
      <c r="AD229" s="279"/>
      <c r="AE229" s="279"/>
      <c r="AF229" s="278"/>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c r="BF229" s="278"/>
      <c r="BG229" s="278"/>
      <c r="BH229" s="278"/>
      <c r="BI229" s="278"/>
      <c r="BJ229" s="278"/>
      <c r="BK229" s="278"/>
      <c r="BL229" s="278"/>
      <c r="BM229" s="278"/>
      <c r="BN229" s="278"/>
    </row>
    <row r="230" spans="1:66" s="277" customFormat="1" x14ac:dyDescent="0.2">
      <c r="A230" s="287"/>
      <c r="B230" s="287"/>
      <c r="C230" s="287"/>
      <c r="D230" s="284"/>
      <c r="E230" s="287"/>
      <c r="F230" s="284"/>
      <c r="G230" s="284"/>
      <c r="H230" s="284"/>
      <c r="I230" s="284"/>
      <c r="J230" s="284"/>
      <c r="K230" s="284"/>
      <c r="L230" s="284"/>
      <c r="M230" s="281"/>
      <c r="N230" s="281"/>
      <c r="O230" s="281"/>
      <c r="P230" s="281"/>
      <c r="Q230" s="281"/>
      <c r="R230" s="281"/>
      <c r="S230" s="283"/>
      <c r="T230" s="282"/>
      <c r="U230" s="281"/>
      <c r="V230" s="280"/>
      <c r="W230" s="280"/>
      <c r="X230" s="279"/>
      <c r="Y230" s="279"/>
      <c r="Z230" s="279"/>
      <c r="AA230" s="279"/>
      <c r="AB230" s="279"/>
      <c r="AC230" s="279"/>
      <c r="AD230" s="279"/>
      <c r="AE230" s="279"/>
      <c r="AF230" s="278"/>
      <c r="AG230" s="278"/>
      <c r="AH230" s="278"/>
      <c r="AI230" s="278"/>
      <c r="AJ230" s="278"/>
      <c r="AK230" s="278"/>
      <c r="AL230" s="278"/>
      <c r="AM230" s="278"/>
      <c r="AN230" s="278"/>
      <c r="AO230" s="278"/>
      <c r="AP230" s="278"/>
      <c r="AQ230" s="278"/>
      <c r="AR230" s="278"/>
      <c r="AS230" s="278"/>
      <c r="AT230" s="278"/>
      <c r="AU230" s="278"/>
      <c r="AV230" s="278"/>
      <c r="AW230" s="278"/>
      <c r="AX230" s="278"/>
      <c r="AY230" s="278"/>
      <c r="AZ230" s="278"/>
      <c r="BA230" s="278"/>
      <c r="BB230" s="278"/>
      <c r="BC230" s="278"/>
      <c r="BD230" s="278"/>
      <c r="BE230" s="278"/>
      <c r="BF230" s="278"/>
      <c r="BG230" s="278"/>
      <c r="BH230" s="278"/>
      <c r="BI230" s="278"/>
      <c r="BJ230" s="278"/>
      <c r="BK230" s="278"/>
      <c r="BL230" s="278"/>
      <c r="BM230" s="278"/>
      <c r="BN230" s="278"/>
    </row>
    <row r="231" spans="1:66" s="277" customFormat="1" x14ac:dyDescent="0.2">
      <c r="A231" s="287"/>
      <c r="B231" s="287"/>
      <c r="C231" s="287"/>
      <c r="D231" s="284"/>
      <c r="E231" s="287"/>
      <c r="F231" s="284"/>
      <c r="G231" s="284"/>
      <c r="H231" s="284"/>
      <c r="I231" s="284"/>
      <c r="J231" s="284"/>
      <c r="K231" s="284"/>
      <c r="L231" s="284"/>
      <c r="M231" s="281"/>
      <c r="N231" s="281"/>
      <c r="O231" s="281"/>
      <c r="P231" s="281"/>
      <c r="Q231" s="281"/>
      <c r="R231" s="281"/>
      <c r="S231" s="283"/>
      <c r="T231" s="282"/>
      <c r="U231" s="281"/>
      <c r="V231" s="280"/>
      <c r="W231" s="280"/>
      <c r="X231" s="279"/>
      <c r="Y231" s="279"/>
      <c r="Z231" s="279"/>
      <c r="AA231" s="279"/>
      <c r="AB231" s="279"/>
      <c r="AC231" s="279"/>
      <c r="AD231" s="279"/>
      <c r="AE231" s="279"/>
      <c r="AF231" s="278"/>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278"/>
      <c r="BD231" s="278"/>
      <c r="BE231" s="278"/>
      <c r="BF231" s="278"/>
      <c r="BG231" s="278"/>
      <c r="BH231" s="278"/>
      <c r="BI231" s="278"/>
      <c r="BJ231" s="278"/>
      <c r="BK231" s="278"/>
      <c r="BL231" s="278"/>
      <c r="BM231" s="278"/>
      <c r="BN231" s="278"/>
    </row>
    <row r="232" spans="1:66" s="277" customFormat="1" x14ac:dyDescent="0.2">
      <c r="A232" s="287"/>
      <c r="B232" s="287"/>
      <c r="C232" s="287"/>
      <c r="D232" s="284"/>
      <c r="E232" s="287"/>
      <c r="F232" s="284"/>
      <c r="G232" s="284"/>
      <c r="H232" s="284"/>
      <c r="I232" s="284"/>
      <c r="J232" s="284"/>
      <c r="K232" s="284"/>
      <c r="L232" s="284"/>
      <c r="M232" s="281"/>
      <c r="N232" s="281"/>
      <c r="O232" s="281"/>
      <c r="P232" s="281"/>
      <c r="Q232" s="281"/>
      <c r="R232" s="281"/>
      <c r="S232" s="283"/>
      <c r="T232" s="282"/>
      <c r="U232" s="281"/>
      <c r="V232" s="280"/>
      <c r="W232" s="280"/>
      <c r="X232" s="279"/>
      <c r="Y232" s="279"/>
      <c r="Z232" s="279"/>
      <c r="AA232" s="279"/>
      <c r="AB232" s="279"/>
      <c r="AC232" s="279"/>
      <c r="AD232" s="279"/>
      <c r="AE232" s="279"/>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row>
    <row r="233" spans="1:66" s="277" customFormat="1" x14ac:dyDescent="0.2">
      <c r="A233" s="287"/>
      <c r="B233" s="287"/>
      <c r="C233" s="287"/>
      <c r="D233" s="284"/>
      <c r="E233" s="287"/>
      <c r="F233" s="284"/>
      <c r="G233" s="284"/>
      <c r="H233" s="284"/>
      <c r="I233" s="284"/>
      <c r="J233" s="284"/>
      <c r="K233" s="284"/>
      <c r="L233" s="284"/>
      <c r="M233" s="281"/>
      <c r="N233" s="281"/>
      <c r="O233" s="281"/>
      <c r="P233" s="281"/>
      <c r="Q233" s="281"/>
      <c r="R233" s="281"/>
      <c r="S233" s="283"/>
      <c r="T233" s="282"/>
      <c r="U233" s="281"/>
      <c r="V233" s="280"/>
      <c r="W233" s="280"/>
      <c r="X233" s="279"/>
      <c r="Y233" s="279"/>
      <c r="Z233" s="279"/>
      <c r="AA233" s="279"/>
      <c r="AB233" s="279"/>
      <c r="AC233" s="279"/>
      <c r="AD233" s="279"/>
      <c r="AE233" s="279"/>
      <c r="AF233" s="278"/>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c r="BF233" s="278"/>
      <c r="BG233" s="278"/>
      <c r="BH233" s="278"/>
      <c r="BI233" s="278"/>
      <c r="BJ233" s="278"/>
      <c r="BK233" s="278"/>
      <c r="BL233" s="278"/>
      <c r="BM233" s="278"/>
      <c r="BN233" s="278"/>
    </row>
    <row r="234" spans="1:66" s="277" customFormat="1" x14ac:dyDescent="0.2">
      <c r="A234" s="287"/>
      <c r="B234" s="287"/>
      <c r="C234" s="287"/>
      <c r="D234" s="284"/>
      <c r="E234" s="287"/>
      <c r="F234" s="284"/>
      <c r="G234" s="284"/>
      <c r="H234" s="284"/>
      <c r="I234" s="284"/>
      <c r="J234" s="284"/>
      <c r="K234" s="284"/>
      <c r="L234" s="284"/>
      <c r="M234" s="281"/>
      <c r="N234" s="281"/>
      <c r="O234" s="281"/>
      <c r="P234" s="281"/>
      <c r="Q234" s="281"/>
      <c r="R234" s="281"/>
      <c r="S234" s="283"/>
      <c r="T234" s="282"/>
      <c r="U234" s="281"/>
      <c r="V234" s="280"/>
      <c r="W234" s="280"/>
      <c r="X234" s="279"/>
      <c r="Y234" s="279"/>
      <c r="Z234" s="279"/>
      <c r="AA234" s="279"/>
      <c r="AB234" s="279"/>
      <c r="AC234" s="279"/>
      <c r="AD234" s="279"/>
      <c r="AE234" s="279"/>
      <c r="AF234" s="278"/>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c r="BF234" s="278"/>
      <c r="BG234" s="278"/>
      <c r="BH234" s="278"/>
      <c r="BI234" s="278"/>
      <c r="BJ234" s="278"/>
      <c r="BK234" s="278"/>
      <c r="BL234" s="278"/>
      <c r="BM234" s="278"/>
      <c r="BN234" s="278"/>
    </row>
    <row r="235" spans="1:66" s="277" customFormat="1" x14ac:dyDescent="0.2">
      <c r="A235" s="287"/>
      <c r="B235" s="287"/>
      <c r="C235" s="287"/>
      <c r="D235" s="284"/>
      <c r="E235" s="287"/>
      <c r="F235" s="284"/>
      <c r="G235" s="284"/>
      <c r="H235" s="284"/>
      <c r="I235" s="284"/>
      <c r="J235" s="284"/>
      <c r="K235" s="284"/>
      <c r="L235" s="284"/>
      <c r="M235" s="281"/>
      <c r="N235" s="281"/>
      <c r="O235" s="281"/>
      <c r="P235" s="281"/>
      <c r="Q235" s="281"/>
      <c r="R235" s="281"/>
      <c r="S235" s="283"/>
      <c r="T235" s="282"/>
      <c r="U235" s="281"/>
      <c r="V235" s="280"/>
      <c r="W235" s="280"/>
      <c r="X235" s="279"/>
      <c r="Y235" s="279"/>
      <c r="Z235" s="279"/>
      <c r="AA235" s="279"/>
      <c r="AB235" s="279"/>
      <c r="AC235" s="279"/>
      <c r="AD235" s="279"/>
      <c r="AE235" s="279"/>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c r="BF235" s="278"/>
      <c r="BG235" s="278"/>
      <c r="BH235" s="278"/>
      <c r="BI235" s="278"/>
      <c r="BJ235" s="278"/>
      <c r="BK235" s="278"/>
      <c r="BL235" s="278"/>
      <c r="BM235" s="278"/>
      <c r="BN235" s="278"/>
    </row>
    <row r="236" spans="1:66" s="277" customFormat="1" x14ac:dyDescent="0.2">
      <c r="A236" s="287"/>
      <c r="B236" s="287"/>
      <c r="C236" s="287"/>
      <c r="D236" s="284"/>
      <c r="E236" s="287"/>
      <c r="F236" s="284"/>
      <c r="G236" s="284"/>
      <c r="H236" s="284"/>
      <c r="I236" s="284"/>
      <c r="J236" s="284"/>
      <c r="K236" s="284"/>
      <c r="L236" s="284"/>
      <c r="M236" s="281"/>
      <c r="N236" s="281"/>
      <c r="O236" s="281"/>
      <c r="P236" s="281"/>
      <c r="Q236" s="281"/>
      <c r="R236" s="281"/>
      <c r="S236" s="283"/>
      <c r="T236" s="282"/>
      <c r="U236" s="281"/>
      <c r="V236" s="280"/>
      <c r="W236" s="280"/>
      <c r="X236" s="279"/>
      <c r="Y236" s="279"/>
      <c r="Z236" s="279"/>
      <c r="AA236" s="279"/>
      <c r="AB236" s="279"/>
      <c r="AC236" s="279"/>
      <c r="AD236" s="279"/>
      <c r="AE236" s="279"/>
      <c r="AF236" s="278"/>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c r="BF236" s="278"/>
      <c r="BG236" s="278"/>
      <c r="BH236" s="278"/>
      <c r="BI236" s="278"/>
      <c r="BJ236" s="278"/>
      <c r="BK236" s="278"/>
      <c r="BL236" s="278"/>
      <c r="BM236" s="278"/>
      <c r="BN236" s="278"/>
    </row>
    <row r="237" spans="1:66" s="277" customFormat="1" x14ac:dyDescent="0.2">
      <c r="A237" s="287"/>
      <c r="B237" s="287"/>
      <c r="C237" s="287"/>
      <c r="D237" s="284"/>
      <c r="E237" s="287"/>
      <c r="F237" s="284"/>
      <c r="G237" s="284"/>
      <c r="H237" s="284"/>
      <c r="I237" s="284"/>
      <c r="J237" s="284"/>
      <c r="K237" s="284"/>
      <c r="L237" s="284"/>
      <c r="M237" s="281"/>
      <c r="N237" s="281"/>
      <c r="O237" s="281"/>
      <c r="P237" s="281"/>
      <c r="Q237" s="281"/>
      <c r="R237" s="281"/>
      <c r="S237" s="283"/>
      <c r="T237" s="282"/>
      <c r="U237" s="281"/>
      <c r="V237" s="280"/>
      <c r="W237" s="280"/>
      <c r="X237" s="279"/>
      <c r="Y237" s="279"/>
      <c r="Z237" s="279"/>
      <c r="AA237" s="279"/>
      <c r="AB237" s="279"/>
      <c r="AC237" s="279"/>
      <c r="AD237" s="279"/>
      <c r="AE237" s="279"/>
      <c r="AF237" s="278"/>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c r="BF237" s="278"/>
      <c r="BG237" s="278"/>
      <c r="BH237" s="278"/>
      <c r="BI237" s="278"/>
      <c r="BJ237" s="278"/>
      <c r="BK237" s="278"/>
      <c r="BL237" s="278"/>
      <c r="BM237" s="278"/>
      <c r="BN237" s="278"/>
    </row>
    <row r="238" spans="1:66" s="277" customFormat="1" x14ac:dyDescent="0.2">
      <c r="A238" s="287"/>
      <c r="B238" s="287"/>
      <c r="C238" s="287"/>
      <c r="D238" s="284"/>
      <c r="E238" s="287"/>
      <c r="F238" s="284"/>
      <c r="G238" s="284"/>
      <c r="H238" s="284"/>
      <c r="I238" s="284"/>
      <c r="J238" s="284"/>
      <c r="K238" s="284"/>
      <c r="L238" s="284"/>
      <c r="M238" s="281"/>
      <c r="N238" s="281"/>
      <c r="O238" s="281"/>
      <c r="P238" s="281"/>
      <c r="Q238" s="281"/>
      <c r="R238" s="281"/>
      <c r="S238" s="283"/>
      <c r="T238" s="282"/>
      <c r="U238" s="281"/>
      <c r="V238" s="280"/>
      <c r="W238" s="280"/>
      <c r="X238" s="279"/>
      <c r="Y238" s="279"/>
      <c r="Z238" s="279"/>
      <c r="AA238" s="279"/>
      <c r="AB238" s="279"/>
      <c r="AC238" s="279"/>
      <c r="AD238" s="279"/>
      <c r="AE238" s="279"/>
      <c r="AF238" s="278"/>
      <c r="AG238" s="278"/>
      <c r="AH238" s="278"/>
      <c r="AI238" s="278"/>
      <c r="AJ238" s="278"/>
      <c r="AK238" s="278"/>
      <c r="AL238" s="278"/>
      <c r="AM238" s="278"/>
      <c r="AN238" s="278"/>
      <c r="AO238" s="278"/>
      <c r="AP238" s="278"/>
      <c r="AQ238" s="278"/>
      <c r="AR238" s="278"/>
      <c r="AS238" s="278"/>
      <c r="AT238" s="278"/>
      <c r="AU238" s="278"/>
      <c r="AV238" s="278"/>
      <c r="AW238" s="278"/>
      <c r="AX238" s="278"/>
      <c r="AY238" s="278"/>
      <c r="AZ238" s="278"/>
      <c r="BA238" s="278"/>
      <c r="BB238" s="278"/>
      <c r="BC238" s="278"/>
      <c r="BD238" s="278"/>
      <c r="BE238" s="278"/>
      <c r="BF238" s="278"/>
      <c r="BG238" s="278"/>
      <c r="BH238" s="278"/>
      <c r="BI238" s="278"/>
      <c r="BJ238" s="278"/>
      <c r="BK238" s="278"/>
      <c r="BL238" s="278"/>
      <c r="BM238" s="278"/>
      <c r="BN238" s="278"/>
    </row>
    <row r="239" spans="1:66" s="277" customFormat="1" x14ac:dyDescent="0.2">
      <c r="A239" s="287"/>
      <c r="B239" s="287"/>
      <c r="C239" s="287"/>
      <c r="D239" s="284"/>
      <c r="E239" s="287"/>
      <c r="F239" s="284"/>
      <c r="G239" s="284"/>
      <c r="H239" s="284"/>
      <c r="I239" s="284"/>
      <c r="J239" s="284"/>
      <c r="K239" s="284"/>
      <c r="L239" s="284"/>
      <c r="M239" s="281"/>
      <c r="N239" s="281"/>
      <c r="O239" s="281"/>
      <c r="P239" s="281"/>
      <c r="Q239" s="281"/>
      <c r="R239" s="281"/>
      <c r="S239" s="283"/>
      <c r="T239" s="282"/>
      <c r="U239" s="281"/>
      <c r="V239" s="280"/>
      <c r="W239" s="280"/>
      <c r="X239" s="279"/>
      <c r="Y239" s="279"/>
      <c r="Z239" s="279"/>
      <c r="AA239" s="279"/>
      <c r="AB239" s="279"/>
      <c r="AC239" s="279"/>
      <c r="AD239" s="279"/>
      <c r="AE239" s="279"/>
      <c r="AF239" s="278"/>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c r="BF239" s="278"/>
      <c r="BG239" s="278"/>
      <c r="BH239" s="278"/>
      <c r="BI239" s="278"/>
      <c r="BJ239" s="278"/>
      <c r="BK239" s="278"/>
      <c r="BL239" s="278"/>
      <c r="BM239" s="278"/>
      <c r="BN239" s="278"/>
    </row>
    <row r="240" spans="1:66" s="277" customFormat="1" x14ac:dyDescent="0.2">
      <c r="A240" s="287"/>
      <c r="B240" s="287"/>
      <c r="C240" s="287"/>
      <c r="D240" s="284"/>
      <c r="E240" s="287"/>
      <c r="F240" s="284"/>
      <c r="G240" s="284"/>
      <c r="H240" s="284"/>
      <c r="I240" s="284"/>
      <c r="J240" s="284"/>
      <c r="K240" s="284"/>
      <c r="L240" s="284"/>
      <c r="M240" s="281"/>
      <c r="N240" s="281"/>
      <c r="O240" s="281"/>
      <c r="P240" s="281"/>
      <c r="Q240" s="281"/>
      <c r="R240" s="281"/>
      <c r="S240" s="283"/>
      <c r="T240" s="282"/>
      <c r="U240" s="281"/>
      <c r="V240" s="280"/>
      <c r="W240" s="280"/>
      <c r="X240" s="279"/>
      <c r="Y240" s="279"/>
      <c r="Z240" s="279"/>
      <c r="AA240" s="279"/>
      <c r="AB240" s="279"/>
      <c r="AC240" s="279"/>
      <c r="AD240" s="279"/>
      <c r="AE240" s="279"/>
      <c r="AF240" s="278"/>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c r="BF240" s="278"/>
      <c r="BG240" s="278"/>
      <c r="BH240" s="278"/>
      <c r="BI240" s="278"/>
      <c r="BJ240" s="278"/>
      <c r="BK240" s="278"/>
      <c r="BL240" s="278"/>
      <c r="BM240" s="278"/>
      <c r="BN240" s="278"/>
    </row>
    <row r="241" spans="1:66" s="277" customFormat="1" x14ac:dyDescent="0.2">
      <c r="A241" s="287"/>
      <c r="B241" s="287"/>
      <c r="C241" s="287"/>
      <c r="D241" s="284"/>
      <c r="E241" s="287"/>
      <c r="F241" s="284"/>
      <c r="G241" s="284"/>
      <c r="H241" s="284"/>
      <c r="I241" s="284"/>
      <c r="J241" s="284"/>
      <c r="K241" s="284"/>
      <c r="L241" s="284"/>
      <c r="M241" s="281"/>
      <c r="N241" s="281"/>
      <c r="O241" s="281"/>
      <c r="P241" s="281"/>
      <c r="Q241" s="281"/>
      <c r="R241" s="281"/>
      <c r="S241" s="283"/>
      <c r="T241" s="282"/>
      <c r="U241" s="281"/>
      <c r="V241" s="280"/>
      <c r="W241" s="280"/>
      <c r="X241" s="279"/>
      <c r="Y241" s="279"/>
      <c r="Z241" s="279"/>
      <c r="AA241" s="279"/>
      <c r="AB241" s="279"/>
      <c r="AC241" s="279"/>
      <c r="AD241" s="279"/>
      <c r="AE241" s="279"/>
      <c r="AF241" s="278"/>
      <c r="AG241" s="278"/>
      <c r="AH241" s="278"/>
      <c r="AI241" s="278"/>
      <c r="AJ241" s="278"/>
      <c r="AK241" s="278"/>
      <c r="AL241" s="278"/>
      <c r="AM241" s="278"/>
      <c r="AN241" s="278"/>
      <c r="AO241" s="278"/>
      <c r="AP241" s="278"/>
      <c r="AQ241" s="278"/>
      <c r="AR241" s="278"/>
      <c r="AS241" s="278"/>
      <c r="AT241" s="278"/>
      <c r="AU241" s="278"/>
      <c r="AV241" s="278"/>
      <c r="AW241" s="278"/>
      <c r="AX241" s="278"/>
      <c r="AY241" s="278"/>
      <c r="AZ241" s="278"/>
      <c r="BA241" s="278"/>
      <c r="BB241" s="278"/>
      <c r="BC241" s="278"/>
      <c r="BD241" s="278"/>
      <c r="BE241" s="278"/>
      <c r="BF241" s="278"/>
      <c r="BG241" s="278"/>
      <c r="BH241" s="278"/>
      <c r="BI241" s="278"/>
      <c r="BJ241" s="278"/>
      <c r="BK241" s="278"/>
      <c r="BL241" s="278"/>
      <c r="BM241" s="278"/>
      <c r="BN241" s="278"/>
    </row>
    <row r="242" spans="1:66" s="277" customFormat="1" x14ac:dyDescent="0.2">
      <c r="A242" s="287"/>
      <c r="B242" s="287"/>
      <c r="C242" s="287"/>
      <c r="D242" s="284"/>
      <c r="E242" s="287"/>
      <c r="F242" s="284"/>
      <c r="G242" s="284"/>
      <c r="H242" s="284"/>
      <c r="I242" s="284"/>
      <c r="J242" s="284"/>
      <c r="K242" s="284"/>
      <c r="L242" s="284"/>
      <c r="M242" s="281"/>
      <c r="N242" s="281"/>
      <c r="O242" s="281"/>
      <c r="P242" s="281"/>
      <c r="Q242" s="281"/>
      <c r="R242" s="281"/>
      <c r="S242" s="283"/>
      <c r="T242" s="282"/>
      <c r="U242" s="281"/>
      <c r="V242" s="280"/>
      <c r="W242" s="280"/>
      <c r="X242" s="279"/>
      <c r="Y242" s="279"/>
      <c r="Z242" s="279"/>
      <c r="AA242" s="279"/>
      <c r="AB242" s="279"/>
      <c r="AC242" s="279"/>
      <c r="AD242" s="279"/>
      <c r="AE242" s="279"/>
      <c r="AF242" s="278"/>
      <c r="AG242" s="278"/>
      <c r="AH242" s="278"/>
      <c r="AI242" s="278"/>
      <c r="AJ242" s="278"/>
      <c r="AK242" s="278"/>
      <c r="AL242" s="278"/>
      <c r="AM242" s="278"/>
      <c r="AN242" s="278"/>
      <c r="AO242" s="278"/>
      <c r="AP242" s="278"/>
      <c r="AQ242" s="278"/>
      <c r="AR242" s="278"/>
      <c r="AS242" s="278"/>
      <c r="AT242" s="278"/>
      <c r="AU242" s="278"/>
      <c r="AV242" s="278"/>
      <c r="AW242" s="278"/>
      <c r="AX242" s="278"/>
      <c r="AY242" s="278"/>
      <c r="AZ242" s="278"/>
      <c r="BA242" s="278"/>
      <c r="BB242" s="278"/>
      <c r="BC242" s="278"/>
      <c r="BD242" s="278"/>
      <c r="BE242" s="278"/>
      <c r="BF242" s="278"/>
      <c r="BG242" s="278"/>
      <c r="BH242" s="278"/>
      <c r="BI242" s="278"/>
      <c r="BJ242" s="278"/>
      <c r="BK242" s="278"/>
      <c r="BL242" s="278"/>
      <c r="BM242" s="278"/>
      <c r="BN242" s="278"/>
    </row>
    <row r="243" spans="1:66" s="277" customFormat="1" x14ac:dyDescent="0.2">
      <c r="A243" s="287"/>
      <c r="B243" s="287"/>
      <c r="C243" s="287"/>
      <c r="D243" s="284"/>
      <c r="E243" s="287"/>
      <c r="F243" s="284"/>
      <c r="G243" s="284"/>
      <c r="H243" s="284"/>
      <c r="I243" s="284"/>
      <c r="J243" s="284"/>
      <c r="K243" s="284"/>
      <c r="L243" s="284"/>
      <c r="M243" s="281"/>
      <c r="N243" s="281"/>
      <c r="O243" s="281"/>
      <c r="P243" s="281"/>
      <c r="Q243" s="281"/>
      <c r="R243" s="281"/>
      <c r="S243" s="283"/>
      <c r="T243" s="282"/>
      <c r="U243" s="281"/>
      <c r="V243" s="280"/>
      <c r="W243" s="280"/>
      <c r="X243" s="279"/>
      <c r="Y243" s="279"/>
      <c r="Z243" s="279"/>
      <c r="AA243" s="279"/>
      <c r="AB243" s="279"/>
      <c r="AC243" s="279"/>
      <c r="AD243" s="279"/>
      <c r="AE243" s="279"/>
      <c r="AF243" s="278"/>
      <c r="AG243" s="278"/>
      <c r="AH243" s="278"/>
      <c r="AI243" s="278"/>
      <c r="AJ243" s="278"/>
      <c r="AK243" s="278"/>
      <c r="AL243" s="278"/>
      <c r="AM243" s="278"/>
      <c r="AN243" s="278"/>
      <c r="AO243" s="278"/>
      <c r="AP243" s="278"/>
      <c r="AQ243" s="278"/>
      <c r="AR243" s="278"/>
      <c r="AS243" s="278"/>
      <c r="AT243" s="278"/>
      <c r="AU243" s="278"/>
      <c r="AV243" s="278"/>
      <c r="AW243" s="278"/>
      <c r="AX243" s="278"/>
      <c r="AY243" s="278"/>
      <c r="AZ243" s="278"/>
      <c r="BA243" s="278"/>
      <c r="BB243" s="278"/>
      <c r="BC243" s="278"/>
      <c r="BD243" s="278"/>
      <c r="BE243" s="278"/>
      <c r="BF243" s="278"/>
      <c r="BG243" s="278"/>
      <c r="BH243" s="278"/>
      <c r="BI243" s="278"/>
      <c r="BJ243" s="278"/>
      <c r="BK243" s="278"/>
      <c r="BL243" s="278"/>
      <c r="BM243" s="278"/>
      <c r="BN243" s="278"/>
    </row>
    <row r="244" spans="1:66" s="277" customFormat="1" x14ac:dyDescent="0.2">
      <c r="A244" s="287"/>
      <c r="B244" s="287"/>
      <c r="C244" s="287"/>
      <c r="D244" s="284"/>
      <c r="E244" s="287"/>
      <c r="F244" s="284"/>
      <c r="G244" s="284"/>
      <c r="H244" s="284"/>
      <c r="I244" s="284"/>
      <c r="J244" s="284"/>
      <c r="K244" s="284"/>
      <c r="L244" s="284"/>
      <c r="M244" s="281"/>
      <c r="N244" s="281"/>
      <c r="O244" s="281"/>
      <c r="P244" s="281"/>
      <c r="Q244" s="281"/>
      <c r="R244" s="281"/>
      <c r="S244" s="283"/>
      <c r="T244" s="282"/>
      <c r="U244" s="281"/>
      <c r="V244" s="280"/>
      <c r="W244" s="280"/>
      <c r="X244" s="279"/>
      <c r="Y244" s="279"/>
      <c r="Z244" s="279"/>
      <c r="AA244" s="279"/>
      <c r="AB244" s="279"/>
      <c r="AC244" s="279"/>
      <c r="AD244" s="279"/>
      <c r="AE244" s="279"/>
      <c r="AF244" s="278"/>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c r="BF244" s="278"/>
      <c r="BG244" s="278"/>
      <c r="BH244" s="278"/>
      <c r="BI244" s="278"/>
      <c r="BJ244" s="278"/>
      <c r="BK244" s="278"/>
      <c r="BL244" s="278"/>
      <c r="BM244" s="278"/>
      <c r="BN244" s="278"/>
    </row>
    <row r="245" spans="1:66" s="277" customFormat="1" x14ac:dyDescent="0.2">
      <c r="A245" s="287"/>
      <c r="B245" s="287"/>
      <c r="C245" s="287"/>
      <c r="D245" s="284"/>
      <c r="E245" s="287"/>
      <c r="F245" s="284"/>
      <c r="G245" s="284"/>
      <c r="H245" s="284"/>
      <c r="I245" s="284"/>
      <c r="J245" s="284"/>
      <c r="K245" s="284"/>
      <c r="L245" s="284"/>
      <c r="M245" s="281"/>
      <c r="N245" s="281"/>
      <c r="O245" s="281"/>
      <c r="P245" s="281"/>
      <c r="Q245" s="281"/>
      <c r="R245" s="281"/>
      <c r="S245" s="283"/>
      <c r="T245" s="282"/>
      <c r="U245" s="281"/>
      <c r="V245" s="280"/>
      <c r="W245" s="280"/>
      <c r="X245" s="279"/>
      <c r="Y245" s="279"/>
      <c r="Z245" s="279"/>
      <c r="AA245" s="279"/>
      <c r="AB245" s="279"/>
      <c r="AC245" s="279"/>
      <c r="AD245" s="279"/>
      <c r="AE245" s="279"/>
      <c r="AF245" s="278"/>
      <c r="AG245" s="278"/>
      <c r="AH245" s="278"/>
      <c r="AI245" s="278"/>
      <c r="AJ245" s="278"/>
      <c r="AK245" s="278"/>
      <c r="AL245" s="278"/>
      <c r="AM245" s="278"/>
      <c r="AN245" s="278"/>
      <c r="AO245" s="278"/>
      <c r="AP245" s="278"/>
      <c r="AQ245" s="278"/>
      <c r="AR245" s="278"/>
      <c r="AS245" s="278"/>
      <c r="AT245" s="278"/>
      <c r="AU245" s="278"/>
      <c r="AV245" s="278"/>
      <c r="AW245" s="278"/>
      <c r="AX245" s="278"/>
      <c r="AY245" s="278"/>
      <c r="AZ245" s="278"/>
      <c r="BA245" s="278"/>
      <c r="BB245" s="278"/>
      <c r="BC245" s="278"/>
      <c r="BD245" s="278"/>
      <c r="BE245" s="278"/>
      <c r="BF245" s="278"/>
      <c r="BG245" s="278"/>
      <c r="BH245" s="278"/>
      <c r="BI245" s="278"/>
      <c r="BJ245" s="278"/>
      <c r="BK245" s="278"/>
      <c r="BL245" s="278"/>
      <c r="BM245" s="278"/>
      <c r="BN245" s="278"/>
    </row>
    <row r="246" spans="1:66" s="277" customFormat="1" x14ac:dyDescent="0.2">
      <c r="A246" s="287"/>
      <c r="B246" s="287"/>
      <c r="C246" s="287"/>
      <c r="D246" s="284"/>
      <c r="E246" s="287"/>
      <c r="F246" s="284"/>
      <c r="G246" s="284"/>
      <c r="H246" s="284"/>
      <c r="I246" s="284"/>
      <c r="J246" s="284"/>
      <c r="K246" s="284"/>
      <c r="L246" s="284"/>
      <c r="M246" s="281"/>
      <c r="N246" s="281"/>
      <c r="O246" s="281"/>
      <c r="P246" s="281"/>
      <c r="Q246" s="281"/>
      <c r="R246" s="281"/>
      <c r="S246" s="283"/>
      <c r="T246" s="282"/>
      <c r="U246" s="281"/>
      <c r="V246" s="280"/>
      <c r="W246" s="280"/>
      <c r="X246" s="279"/>
      <c r="Y246" s="279"/>
      <c r="Z246" s="279"/>
      <c r="AA246" s="279"/>
      <c r="AB246" s="279"/>
      <c r="AC246" s="279"/>
      <c r="AD246" s="279"/>
      <c r="AE246" s="279"/>
      <c r="AF246" s="278"/>
      <c r="AG246" s="278"/>
      <c r="AH246" s="278"/>
      <c r="AI246" s="278"/>
      <c r="AJ246" s="278"/>
      <c r="AK246" s="278"/>
      <c r="AL246" s="278"/>
      <c r="AM246" s="278"/>
      <c r="AN246" s="278"/>
      <c r="AO246" s="278"/>
      <c r="AP246" s="278"/>
      <c r="AQ246" s="278"/>
      <c r="AR246" s="278"/>
      <c r="AS246" s="278"/>
      <c r="AT246" s="278"/>
      <c r="AU246" s="278"/>
      <c r="AV246" s="278"/>
      <c r="AW246" s="278"/>
      <c r="AX246" s="278"/>
      <c r="AY246" s="278"/>
      <c r="AZ246" s="278"/>
      <c r="BA246" s="278"/>
      <c r="BB246" s="278"/>
      <c r="BC246" s="278"/>
      <c r="BD246" s="278"/>
      <c r="BE246" s="278"/>
      <c r="BF246" s="278"/>
      <c r="BG246" s="278"/>
      <c r="BH246" s="278"/>
      <c r="BI246" s="278"/>
      <c r="BJ246" s="278"/>
      <c r="BK246" s="278"/>
      <c r="BL246" s="278"/>
      <c r="BM246" s="278"/>
      <c r="BN246" s="278"/>
    </row>
    <row r="247" spans="1:66" s="277" customFormat="1" x14ac:dyDescent="0.2">
      <c r="A247" s="287"/>
      <c r="B247" s="287"/>
      <c r="C247" s="287"/>
      <c r="D247" s="284"/>
      <c r="E247" s="287"/>
      <c r="F247" s="284"/>
      <c r="G247" s="284"/>
      <c r="H247" s="284"/>
      <c r="I247" s="284"/>
      <c r="J247" s="284"/>
      <c r="K247" s="284"/>
      <c r="L247" s="284"/>
      <c r="M247" s="281"/>
      <c r="N247" s="281"/>
      <c r="O247" s="281"/>
      <c r="P247" s="281"/>
      <c r="Q247" s="281"/>
      <c r="R247" s="281"/>
      <c r="S247" s="283"/>
      <c r="T247" s="282"/>
      <c r="U247" s="281"/>
      <c r="V247" s="280"/>
      <c r="W247" s="280"/>
      <c r="X247" s="279"/>
      <c r="Y247" s="279"/>
      <c r="Z247" s="279"/>
      <c r="AA247" s="279"/>
      <c r="AB247" s="279"/>
      <c r="AC247" s="279"/>
      <c r="AD247" s="279"/>
      <c r="AE247" s="279"/>
      <c r="AF247" s="278"/>
      <c r="AG247" s="278"/>
      <c r="AH247" s="278"/>
      <c r="AI247" s="278"/>
      <c r="AJ247" s="278"/>
      <c r="AK247" s="278"/>
      <c r="AL247" s="278"/>
      <c r="AM247" s="278"/>
      <c r="AN247" s="278"/>
      <c r="AO247" s="278"/>
      <c r="AP247" s="278"/>
      <c r="AQ247" s="278"/>
      <c r="AR247" s="278"/>
      <c r="AS247" s="278"/>
      <c r="AT247" s="278"/>
      <c r="AU247" s="278"/>
      <c r="AV247" s="278"/>
      <c r="AW247" s="278"/>
      <c r="AX247" s="278"/>
      <c r="AY247" s="278"/>
      <c r="AZ247" s="278"/>
      <c r="BA247" s="278"/>
      <c r="BB247" s="278"/>
      <c r="BC247" s="278"/>
      <c r="BD247" s="278"/>
      <c r="BE247" s="278"/>
      <c r="BF247" s="278"/>
      <c r="BG247" s="278"/>
      <c r="BH247" s="278"/>
      <c r="BI247" s="278"/>
      <c r="BJ247" s="278"/>
      <c r="BK247" s="278"/>
      <c r="BL247" s="278"/>
      <c r="BM247" s="278"/>
      <c r="BN247" s="278"/>
    </row>
    <row r="248" spans="1:66" s="277" customFormat="1" x14ac:dyDescent="0.2">
      <c r="A248" s="287"/>
      <c r="B248" s="287"/>
      <c r="C248" s="287"/>
      <c r="D248" s="284"/>
      <c r="E248" s="287"/>
      <c r="F248" s="284"/>
      <c r="G248" s="284"/>
      <c r="H248" s="284"/>
      <c r="I248" s="284"/>
      <c r="J248" s="284"/>
      <c r="K248" s="284"/>
      <c r="L248" s="284"/>
      <c r="M248" s="281"/>
      <c r="N248" s="281"/>
      <c r="O248" s="281"/>
      <c r="P248" s="281"/>
      <c r="Q248" s="281"/>
      <c r="R248" s="281"/>
      <c r="S248" s="283"/>
      <c r="T248" s="282"/>
      <c r="U248" s="281"/>
      <c r="V248" s="280"/>
      <c r="W248" s="280"/>
      <c r="X248" s="279"/>
      <c r="Y248" s="279"/>
      <c r="Z248" s="279"/>
      <c r="AA248" s="279"/>
      <c r="AB248" s="279"/>
      <c r="AC248" s="279"/>
      <c r="AD248" s="279"/>
      <c r="AE248" s="279"/>
      <c r="AF248" s="278"/>
      <c r="AG248" s="278"/>
      <c r="AH248" s="278"/>
      <c r="AI248" s="278"/>
      <c r="AJ248" s="278"/>
      <c r="AK248" s="278"/>
      <c r="AL248" s="278"/>
      <c r="AM248" s="278"/>
      <c r="AN248" s="278"/>
      <c r="AO248" s="278"/>
      <c r="AP248" s="278"/>
      <c r="AQ248" s="278"/>
      <c r="AR248" s="278"/>
      <c r="AS248" s="278"/>
      <c r="AT248" s="278"/>
      <c r="AU248" s="278"/>
      <c r="AV248" s="278"/>
      <c r="AW248" s="278"/>
      <c r="AX248" s="278"/>
      <c r="AY248" s="278"/>
      <c r="AZ248" s="278"/>
      <c r="BA248" s="278"/>
      <c r="BB248" s="278"/>
      <c r="BC248" s="278"/>
      <c r="BD248" s="278"/>
      <c r="BE248" s="278"/>
      <c r="BF248" s="278"/>
      <c r="BG248" s="278"/>
      <c r="BH248" s="278"/>
      <c r="BI248" s="278"/>
      <c r="BJ248" s="278"/>
      <c r="BK248" s="278"/>
      <c r="BL248" s="278"/>
      <c r="BM248" s="278"/>
      <c r="BN248" s="278"/>
    </row>
    <row r="249" spans="1:66" s="277" customFormat="1" x14ac:dyDescent="0.2">
      <c r="A249" s="287"/>
      <c r="B249" s="287"/>
      <c r="C249" s="287"/>
      <c r="D249" s="284"/>
      <c r="E249" s="287"/>
      <c r="F249" s="284"/>
      <c r="G249" s="284"/>
      <c r="H249" s="284"/>
      <c r="I249" s="284"/>
      <c r="J249" s="284"/>
      <c r="K249" s="284"/>
      <c r="L249" s="284"/>
      <c r="M249" s="281"/>
      <c r="N249" s="281"/>
      <c r="O249" s="281"/>
      <c r="P249" s="281"/>
      <c r="Q249" s="281"/>
      <c r="R249" s="281"/>
      <c r="S249" s="283"/>
      <c r="T249" s="282"/>
      <c r="U249" s="281"/>
      <c r="V249" s="280"/>
      <c r="W249" s="280"/>
      <c r="X249" s="279"/>
      <c r="Y249" s="279"/>
      <c r="Z249" s="279"/>
      <c r="AA249" s="279"/>
      <c r="AB249" s="279"/>
      <c r="AC249" s="279"/>
      <c r="AD249" s="279"/>
      <c r="AE249" s="279"/>
      <c r="AF249" s="278"/>
      <c r="AG249" s="278"/>
      <c r="AH249" s="278"/>
      <c r="AI249" s="278"/>
      <c r="AJ249" s="278"/>
      <c r="AK249" s="278"/>
      <c r="AL249" s="278"/>
      <c r="AM249" s="278"/>
      <c r="AN249" s="278"/>
      <c r="AO249" s="278"/>
      <c r="AP249" s="278"/>
      <c r="AQ249" s="278"/>
      <c r="AR249" s="278"/>
      <c r="AS249" s="278"/>
      <c r="AT249" s="278"/>
      <c r="AU249" s="278"/>
      <c r="AV249" s="278"/>
      <c r="AW249" s="278"/>
      <c r="AX249" s="278"/>
      <c r="AY249" s="278"/>
      <c r="AZ249" s="278"/>
      <c r="BA249" s="278"/>
      <c r="BB249" s="278"/>
      <c r="BC249" s="278"/>
      <c r="BD249" s="278"/>
      <c r="BE249" s="278"/>
      <c r="BF249" s="278"/>
      <c r="BG249" s="278"/>
      <c r="BH249" s="278"/>
      <c r="BI249" s="278"/>
      <c r="BJ249" s="278"/>
      <c r="BK249" s="278"/>
      <c r="BL249" s="278"/>
      <c r="BM249" s="278"/>
      <c r="BN249" s="278"/>
    </row>
    <row r="250" spans="1:66" s="277" customFormat="1" x14ac:dyDescent="0.2">
      <c r="A250" s="287"/>
      <c r="B250" s="287"/>
      <c r="C250" s="287"/>
      <c r="D250" s="284"/>
      <c r="E250" s="287"/>
      <c r="F250" s="284"/>
      <c r="G250" s="284"/>
      <c r="H250" s="284"/>
      <c r="I250" s="284"/>
      <c r="J250" s="284"/>
      <c r="K250" s="284"/>
      <c r="L250" s="284"/>
      <c r="M250" s="281"/>
      <c r="N250" s="281"/>
      <c r="O250" s="281"/>
      <c r="P250" s="281"/>
      <c r="Q250" s="281"/>
      <c r="R250" s="281"/>
      <c r="S250" s="283"/>
      <c r="T250" s="282"/>
      <c r="U250" s="281"/>
      <c r="V250" s="280"/>
      <c r="W250" s="280"/>
      <c r="X250" s="279"/>
      <c r="Y250" s="279"/>
      <c r="Z250" s="279"/>
      <c r="AA250" s="279"/>
      <c r="AB250" s="279"/>
      <c r="AC250" s="279"/>
      <c r="AD250" s="279"/>
      <c r="AE250" s="279"/>
      <c r="AF250" s="278"/>
      <c r="AG250" s="278"/>
      <c r="AH250" s="278"/>
      <c r="AI250" s="278"/>
      <c r="AJ250" s="278"/>
      <c r="AK250" s="278"/>
      <c r="AL250" s="278"/>
      <c r="AM250" s="278"/>
      <c r="AN250" s="278"/>
      <c r="AO250" s="278"/>
      <c r="AP250" s="278"/>
      <c r="AQ250" s="278"/>
      <c r="AR250" s="278"/>
      <c r="AS250" s="278"/>
      <c r="AT250" s="278"/>
      <c r="AU250" s="278"/>
      <c r="AV250" s="278"/>
      <c r="AW250" s="278"/>
      <c r="AX250" s="278"/>
      <c r="AY250" s="278"/>
      <c r="AZ250" s="278"/>
      <c r="BA250" s="278"/>
      <c r="BB250" s="278"/>
      <c r="BC250" s="278"/>
      <c r="BD250" s="278"/>
      <c r="BE250" s="278"/>
      <c r="BF250" s="278"/>
      <c r="BG250" s="278"/>
      <c r="BH250" s="278"/>
      <c r="BI250" s="278"/>
      <c r="BJ250" s="278"/>
      <c r="BK250" s="278"/>
      <c r="BL250" s="278"/>
      <c r="BM250" s="278"/>
      <c r="BN250" s="278"/>
    </row>
    <row r="251" spans="1:66" s="277" customFormat="1" x14ac:dyDescent="0.2">
      <c r="A251" s="287"/>
      <c r="B251" s="287"/>
      <c r="C251" s="287"/>
      <c r="D251" s="284"/>
      <c r="E251" s="287"/>
      <c r="F251" s="284"/>
      <c r="G251" s="284"/>
      <c r="H251" s="284"/>
      <c r="I251" s="284"/>
      <c r="J251" s="284"/>
      <c r="K251" s="284"/>
      <c r="L251" s="284"/>
      <c r="M251" s="281"/>
      <c r="N251" s="281"/>
      <c r="O251" s="281"/>
      <c r="P251" s="281"/>
      <c r="Q251" s="281"/>
      <c r="R251" s="281"/>
      <c r="S251" s="283"/>
      <c r="T251" s="282"/>
      <c r="U251" s="281"/>
      <c r="V251" s="280"/>
      <c r="W251" s="280"/>
      <c r="X251" s="279"/>
      <c r="Y251" s="279"/>
      <c r="Z251" s="279"/>
      <c r="AA251" s="279"/>
      <c r="AB251" s="279"/>
      <c r="AC251" s="279"/>
      <c r="AD251" s="279"/>
      <c r="AE251" s="279"/>
      <c r="AF251" s="278"/>
      <c r="AG251" s="278"/>
      <c r="AH251" s="278"/>
      <c r="AI251" s="278"/>
      <c r="AJ251" s="278"/>
      <c r="AK251" s="278"/>
      <c r="AL251" s="278"/>
      <c r="AM251" s="278"/>
      <c r="AN251" s="278"/>
      <c r="AO251" s="278"/>
      <c r="AP251" s="278"/>
      <c r="AQ251" s="278"/>
      <c r="AR251" s="278"/>
      <c r="AS251" s="278"/>
      <c r="AT251" s="278"/>
      <c r="AU251" s="278"/>
      <c r="AV251" s="278"/>
      <c r="AW251" s="278"/>
      <c r="AX251" s="278"/>
      <c r="AY251" s="278"/>
      <c r="AZ251" s="278"/>
      <c r="BA251" s="278"/>
      <c r="BB251" s="278"/>
      <c r="BC251" s="278"/>
      <c r="BD251" s="278"/>
      <c r="BE251" s="278"/>
      <c r="BF251" s="278"/>
      <c r="BG251" s="278"/>
      <c r="BH251" s="278"/>
      <c r="BI251" s="278"/>
      <c r="BJ251" s="278"/>
      <c r="BK251" s="278"/>
      <c r="BL251" s="278"/>
      <c r="BM251" s="278"/>
      <c r="BN251" s="278"/>
    </row>
    <row r="252" spans="1:66" s="277" customFormat="1" x14ac:dyDescent="0.2">
      <c r="A252" s="287"/>
      <c r="B252" s="287"/>
      <c r="C252" s="287"/>
      <c r="D252" s="284"/>
      <c r="E252" s="287"/>
      <c r="F252" s="284"/>
      <c r="G252" s="284"/>
      <c r="H252" s="284"/>
      <c r="I252" s="284"/>
      <c r="J252" s="284"/>
      <c r="K252" s="284"/>
      <c r="L252" s="284"/>
      <c r="M252" s="281"/>
      <c r="N252" s="281"/>
      <c r="O252" s="281"/>
      <c r="P252" s="281"/>
      <c r="Q252" s="281"/>
      <c r="R252" s="281"/>
      <c r="S252" s="283"/>
      <c r="T252" s="282"/>
      <c r="U252" s="281"/>
      <c r="V252" s="280"/>
      <c r="W252" s="280"/>
      <c r="X252" s="279"/>
      <c r="Y252" s="279"/>
      <c r="Z252" s="279"/>
      <c r="AA252" s="279"/>
      <c r="AB252" s="279"/>
      <c r="AC252" s="279"/>
      <c r="AD252" s="279"/>
      <c r="AE252" s="279"/>
      <c r="AF252" s="278"/>
      <c r="AG252" s="278"/>
      <c r="AH252" s="278"/>
      <c r="AI252" s="278"/>
      <c r="AJ252" s="278"/>
      <c r="AK252" s="278"/>
      <c r="AL252" s="278"/>
      <c r="AM252" s="278"/>
      <c r="AN252" s="278"/>
      <c r="AO252" s="278"/>
      <c r="AP252" s="278"/>
      <c r="AQ252" s="278"/>
      <c r="AR252" s="278"/>
      <c r="AS252" s="278"/>
      <c r="AT252" s="278"/>
      <c r="AU252" s="278"/>
      <c r="AV252" s="278"/>
      <c r="AW252" s="278"/>
      <c r="AX252" s="278"/>
      <c r="AY252" s="278"/>
      <c r="AZ252" s="278"/>
      <c r="BA252" s="278"/>
      <c r="BB252" s="278"/>
      <c r="BC252" s="278"/>
      <c r="BD252" s="278"/>
      <c r="BE252" s="278"/>
      <c r="BF252" s="278"/>
      <c r="BG252" s="278"/>
      <c r="BH252" s="278"/>
      <c r="BI252" s="278"/>
      <c r="BJ252" s="278"/>
      <c r="BK252" s="278"/>
      <c r="BL252" s="278"/>
      <c r="BM252" s="278"/>
      <c r="BN252" s="278"/>
    </row>
    <row r="253" spans="1:66" s="277" customFormat="1" x14ac:dyDescent="0.2">
      <c r="A253" s="287"/>
      <c r="B253" s="287"/>
      <c r="C253" s="287"/>
      <c r="D253" s="284"/>
      <c r="E253" s="287"/>
      <c r="F253" s="284"/>
      <c r="G253" s="284"/>
      <c r="H253" s="284"/>
      <c r="I253" s="284"/>
      <c r="J253" s="284"/>
      <c r="K253" s="284"/>
      <c r="L253" s="284"/>
      <c r="M253" s="281"/>
      <c r="N253" s="281"/>
      <c r="O253" s="281"/>
      <c r="P253" s="281"/>
      <c r="Q253" s="281"/>
      <c r="R253" s="281"/>
      <c r="S253" s="283"/>
      <c r="T253" s="282"/>
      <c r="U253" s="281"/>
      <c r="V253" s="280"/>
      <c r="W253" s="280"/>
      <c r="X253" s="279"/>
      <c r="Y253" s="279"/>
      <c r="Z253" s="279"/>
      <c r="AA253" s="279"/>
      <c r="AB253" s="279"/>
      <c r="AC253" s="279"/>
      <c r="AD253" s="279"/>
      <c r="AE253" s="279"/>
      <c r="AF253" s="278"/>
      <c r="AG253" s="278"/>
      <c r="AH253" s="278"/>
      <c r="AI253" s="278"/>
      <c r="AJ253" s="278"/>
      <c r="AK253" s="278"/>
      <c r="AL253" s="278"/>
      <c r="AM253" s="278"/>
      <c r="AN253" s="278"/>
      <c r="AO253" s="278"/>
      <c r="AP253" s="278"/>
      <c r="AQ253" s="278"/>
      <c r="AR253" s="278"/>
      <c r="AS253" s="278"/>
      <c r="AT253" s="278"/>
      <c r="AU253" s="278"/>
      <c r="AV253" s="278"/>
      <c r="AW253" s="278"/>
      <c r="AX253" s="278"/>
      <c r="AY253" s="278"/>
      <c r="AZ253" s="278"/>
      <c r="BA253" s="278"/>
      <c r="BB253" s="278"/>
      <c r="BC253" s="278"/>
      <c r="BD253" s="278"/>
      <c r="BE253" s="278"/>
      <c r="BF253" s="278"/>
      <c r="BG253" s="278"/>
      <c r="BH253" s="278"/>
      <c r="BI253" s="278"/>
      <c r="BJ253" s="278"/>
      <c r="BK253" s="278"/>
      <c r="BL253" s="278"/>
      <c r="BM253" s="278"/>
      <c r="BN253" s="278"/>
    </row>
    <row r="254" spans="1:66" s="277" customFormat="1" x14ac:dyDescent="0.2">
      <c r="A254" s="287"/>
      <c r="B254" s="287"/>
      <c r="C254" s="287"/>
      <c r="D254" s="284"/>
      <c r="E254" s="287"/>
      <c r="F254" s="284"/>
      <c r="G254" s="284"/>
      <c r="H254" s="284"/>
      <c r="I254" s="284"/>
      <c r="J254" s="284"/>
      <c r="K254" s="284"/>
      <c r="L254" s="284"/>
      <c r="M254" s="281"/>
      <c r="N254" s="281"/>
      <c r="O254" s="281"/>
      <c r="P254" s="281"/>
      <c r="Q254" s="281"/>
      <c r="R254" s="281"/>
      <c r="S254" s="283"/>
      <c r="T254" s="282"/>
      <c r="U254" s="281"/>
      <c r="V254" s="280"/>
      <c r="W254" s="280"/>
      <c r="X254" s="279"/>
      <c r="Y254" s="279"/>
      <c r="Z254" s="279"/>
      <c r="AA254" s="279"/>
      <c r="AB254" s="279"/>
      <c r="AC254" s="279"/>
      <c r="AD254" s="279"/>
      <c r="AE254" s="279"/>
      <c r="AF254" s="278"/>
      <c r="AG254" s="278"/>
      <c r="AH254" s="278"/>
      <c r="AI254" s="278"/>
      <c r="AJ254" s="278"/>
      <c r="AK254" s="278"/>
      <c r="AL254" s="278"/>
      <c r="AM254" s="278"/>
      <c r="AN254" s="278"/>
      <c r="AO254" s="278"/>
      <c r="AP254" s="278"/>
      <c r="AQ254" s="278"/>
      <c r="AR254" s="278"/>
      <c r="AS254" s="278"/>
      <c r="AT254" s="278"/>
      <c r="AU254" s="278"/>
      <c r="AV254" s="278"/>
      <c r="AW254" s="278"/>
      <c r="AX254" s="278"/>
      <c r="AY254" s="278"/>
      <c r="AZ254" s="278"/>
      <c r="BA254" s="278"/>
      <c r="BB254" s="278"/>
      <c r="BC254" s="278"/>
      <c r="BD254" s="278"/>
      <c r="BE254" s="278"/>
      <c r="BF254" s="278"/>
      <c r="BG254" s="278"/>
      <c r="BH254" s="278"/>
      <c r="BI254" s="278"/>
      <c r="BJ254" s="278"/>
      <c r="BK254" s="278"/>
      <c r="BL254" s="278"/>
      <c r="BM254" s="278"/>
      <c r="BN254" s="278"/>
    </row>
    <row r="255" spans="1:66" s="277" customFormat="1" x14ac:dyDescent="0.2">
      <c r="A255" s="287"/>
      <c r="B255" s="287"/>
      <c r="C255" s="287"/>
      <c r="D255" s="284"/>
      <c r="E255" s="287"/>
      <c r="F255" s="284"/>
      <c r="G255" s="284"/>
      <c r="H255" s="284"/>
      <c r="I255" s="284"/>
      <c r="J255" s="284"/>
      <c r="K255" s="284"/>
      <c r="L255" s="284"/>
      <c r="M255" s="281"/>
      <c r="N255" s="281"/>
      <c r="O255" s="281"/>
      <c r="P255" s="281"/>
      <c r="Q255" s="281"/>
      <c r="R255" s="281"/>
      <c r="S255" s="283"/>
      <c r="T255" s="282"/>
      <c r="U255" s="281"/>
      <c r="V255" s="280"/>
      <c r="W255" s="280"/>
      <c r="X255" s="279"/>
      <c r="Y255" s="279"/>
      <c r="Z255" s="279"/>
      <c r="AA255" s="279"/>
      <c r="AB255" s="279"/>
      <c r="AC255" s="279"/>
      <c r="AD255" s="279"/>
      <c r="AE255" s="279"/>
      <c r="AF255" s="278"/>
      <c r="AG255" s="278"/>
      <c r="AH255" s="278"/>
      <c r="AI255" s="278"/>
      <c r="AJ255" s="278"/>
      <c r="AK255" s="278"/>
      <c r="AL255" s="278"/>
      <c r="AM255" s="278"/>
      <c r="AN255" s="278"/>
      <c r="AO255" s="278"/>
      <c r="AP255" s="278"/>
      <c r="AQ255" s="278"/>
      <c r="AR255" s="278"/>
      <c r="AS255" s="278"/>
      <c r="AT255" s="278"/>
      <c r="AU255" s="278"/>
      <c r="AV255" s="278"/>
      <c r="AW255" s="278"/>
      <c r="AX255" s="278"/>
      <c r="AY255" s="278"/>
      <c r="AZ255" s="278"/>
      <c r="BA255" s="278"/>
      <c r="BB255" s="278"/>
      <c r="BC255" s="278"/>
      <c r="BD255" s="278"/>
      <c r="BE255" s="278"/>
      <c r="BF255" s="278"/>
      <c r="BG255" s="278"/>
      <c r="BH255" s="278"/>
      <c r="BI255" s="278"/>
      <c r="BJ255" s="278"/>
      <c r="BK255" s="278"/>
      <c r="BL255" s="278"/>
      <c r="BM255" s="278"/>
      <c r="BN255" s="278"/>
    </row>
    <row r="256" spans="1:66" s="277" customFormat="1" x14ac:dyDescent="0.2">
      <c r="A256" s="287"/>
      <c r="B256" s="287"/>
      <c r="C256" s="287"/>
      <c r="D256" s="284"/>
      <c r="E256" s="287"/>
      <c r="F256" s="284"/>
      <c r="G256" s="284"/>
      <c r="H256" s="284"/>
      <c r="I256" s="284"/>
      <c r="J256" s="284"/>
      <c r="K256" s="284"/>
      <c r="L256" s="284"/>
      <c r="M256" s="281"/>
      <c r="N256" s="281"/>
      <c r="O256" s="281"/>
      <c r="P256" s="281"/>
      <c r="Q256" s="281"/>
      <c r="R256" s="281"/>
      <c r="S256" s="283"/>
      <c r="T256" s="282"/>
      <c r="U256" s="281"/>
      <c r="V256" s="280"/>
      <c r="W256" s="280"/>
      <c r="X256" s="279"/>
      <c r="Y256" s="279"/>
      <c r="Z256" s="279"/>
      <c r="AA256" s="279"/>
      <c r="AB256" s="279"/>
      <c r="AC256" s="279"/>
      <c r="AD256" s="279"/>
      <c r="AE256" s="279"/>
      <c r="AF256" s="278"/>
      <c r="AG256" s="278"/>
      <c r="AH256" s="278"/>
      <c r="AI256" s="278"/>
      <c r="AJ256" s="278"/>
      <c r="AK256" s="278"/>
      <c r="AL256" s="278"/>
      <c r="AM256" s="278"/>
      <c r="AN256" s="278"/>
      <c r="AO256" s="278"/>
      <c r="AP256" s="278"/>
      <c r="AQ256" s="278"/>
      <c r="AR256" s="278"/>
      <c r="AS256" s="278"/>
      <c r="AT256" s="278"/>
      <c r="AU256" s="278"/>
      <c r="AV256" s="278"/>
      <c r="AW256" s="278"/>
      <c r="AX256" s="278"/>
      <c r="AY256" s="278"/>
      <c r="AZ256" s="278"/>
      <c r="BA256" s="278"/>
      <c r="BB256" s="278"/>
      <c r="BC256" s="278"/>
      <c r="BD256" s="278"/>
      <c r="BE256" s="278"/>
      <c r="BF256" s="278"/>
      <c r="BG256" s="278"/>
      <c r="BH256" s="278"/>
      <c r="BI256" s="278"/>
      <c r="BJ256" s="278"/>
      <c r="BK256" s="278"/>
      <c r="BL256" s="278"/>
      <c r="BM256" s="278"/>
      <c r="BN256" s="278"/>
    </row>
    <row r="257" spans="1:66" s="277" customFormat="1" x14ac:dyDescent="0.2">
      <c r="A257" s="287"/>
      <c r="B257" s="287"/>
      <c r="C257" s="287"/>
      <c r="D257" s="284"/>
      <c r="E257" s="287"/>
      <c r="F257" s="284"/>
      <c r="G257" s="284"/>
      <c r="H257" s="284"/>
      <c r="I257" s="284"/>
      <c r="J257" s="284"/>
      <c r="K257" s="284"/>
      <c r="L257" s="284"/>
      <c r="M257" s="281"/>
      <c r="N257" s="281"/>
      <c r="O257" s="281"/>
      <c r="P257" s="281"/>
      <c r="Q257" s="281"/>
      <c r="R257" s="281"/>
      <c r="S257" s="283"/>
      <c r="T257" s="282"/>
      <c r="U257" s="281"/>
      <c r="V257" s="280"/>
      <c r="W257" s="280"/>
      <c r="X257" s="279"/>
      <c r="Y257" s="279"/>
      <c r="Z257" s="279"/>
      <c r="AA257" s="279"/>
      <c r="AB257" s="279"/>
      <c r="AC257" s="279"/>
      <c r="AD257" s="279"/>
      <c r="AE257" s="279"/>
      <c r="AF257" s="278"/>
      <c r="AG257" s="278"/>
      <c r="AH257" s="278"/>
      <c r="AI257" s="278"/>
      <c r="AJ257" s="278"/>
      <c r="AK257" s="278"/>
      <c r="AL257" s="278"/>
      <c r="AM257" s="278"/>
      <c r="AN257" s="278"/>
      <c r="AO257" s="278"/>
      <c r="AP257" s="278"/>
      <c r="AQ257" s="278"/>
      <c r="AR257" s="278"/>
      <c r="AS257" s="278"/>
      <c r="AT257" s="278"/>
      <c r="AU257" s="278"/>
      <c r="AV257" s="278"/>
      <c r="AW257" s="278"/>
      <c r="AX257" s="278"/>
      <c r="AY257" s="278"/>
      <c r="AZ257" s="278"/>
      <c r="BA257" s="278"/>
      <c r="BB257" s="278"/>
      <c r="BC257" s="278"/>
      <c r="BD257" s="278"/>
      <c r="BE257" s="278"/>
      <c r="BF257" s="278"/>
      <c r="BG257" s="278"/>
      <c r="BH257" s="278"/>
      <c r="BI257" s="278"/>
      <c r="BJ257" s="278"/>
      <c r="BK257" s="278"/>
      <c r="BL257" s="278"/>
      <c r="BM257" s="278"/>
      <c r="BN257" s="278"/>
    </row>
    <row r="258" spans="1:66" s="277" customFormat="1" x14ac:dyDescent="0.2">
      <c r="A258" s="287"/>
      <c r="B258" s="287"/>
      <c r="C258" s="287"/>
      <c r="D258" s="284"/>
      <c r="E258" s="287"/>
      <c r="F258" s="284"/>
      <c r="G258" s="284"/>
      <c r="H258" s="284"/>
      <c r="I258" s="284"/>
      <c r="J258" s="284"/>
      <c r="K258" s="284"/>
      <c r="L258" s="284"/>
      <c r="M258" s="281"/>
      <c r="N258" s="281"/>
      <c r="O258" s="281"/>
      <c r="P258" s="281"/>
      <c r="Q258" s="281"/>
      <c r="R258" s="281"/>
      <c r="S258" s="283"/>
      <c r="T258" s="282"/>
      <c r="U258" s="281"/>
      <c r="V258" s="280"/>
      <c r="W258" s="280"/>
      <c r="X258" s="279"/>
      <c r="Y258" s="279"/>
      <c r="Z258" s="279"/>
      <c r="AA258" s="279"/>
      <c r="AB258" s="279"/>
      <c r="AC258" s="279"/>
      <c r="AD258" s="279"/>
      <c r="AE258" s="279"/>
      <c r="AF258" s="278"/>
      <c r="AG258" s="278"/>
      <c r="AH258" s="278"/>
      <c r="AI258" s="278"/>
      <c r="AJ258" s="278"/>
      <c r="AK258" s="278"/>
      <c r="AL258" s="278"/>
      <c r="AM258" s="278"/>
      <c r="AN258" s="278"/>
      <c r="AO258" s="278"/>
      <c r="AP258" s="278"/>
      <c r="AQ258" s="278"/>
      <c r="AR258" s="278"/>
      <c r="AS258" s="278"/>
      <c r="AT258" s="278"/>
      <c r="AU258" s="278"/>
      <c r="AV258" s="278"/>
      <c r="AW258" s="278"/>
      <c r="AX258" s="278"/>
      <c r="AY258" s="278"/>
      <c r="AZ258" s="278"/>
      <c r="BA258" s="278"/>
      <c r="BB258" s="278"/>
      <c r="BC258" s="278"/>
      <c r="BD258" s="278"/>
      <c r="BE258" s="278"/>
      <c r="BF258" s="278"/>
      <c r="BG258" s="278"/>
      <c r="BH258" s="278"/>
      <c r="BI258" s="278"/>
      <c r="BJ258" s="278"/>
      <c r="BK258" s="278"/>
      <c r="BL258" s="278"/>
      <c r="BM258" s="278"/>
      <c r="BN258" s="278"/>
    </row>
    <row r="259" spans="1:66" s="277" customFormat="1" x14ac:dyDescent="0.2">
      <c r="A259" s="287"/>
      <c r="B259" s="287"/>
      <c r="C259" s="287"/>
      <c r="D259" s="284"/>
      <c r="E259" s="287"/>
      <c r="F259" s="284"/>
      <c r="G259" s="284"/>
      <c r="H259" s="284"/>
      <c r="I259" s="284"/>
      <c r="J259" s="284"/>
      <c r="K259" s="284"/>
      <c r="L259" s="284"/>
      <c r="M259" s="281"/>
      <c r="N259" s="281"/>
      <c r="O259" s="281"/>
      <c r="P259" s="281"/>
      <c r="Q259" s="281"/>
      <c r="R259" s="281"/>
      <c r="S259" s="283"/>
      <c r="T259" s="282"/>
      <c r="U259" s="281"/>
      <c r="V259" s="280"/>
      <c r="W259" s="280"/>
      <c r="X259" s="279"/>
      <c r="Y259" s="279"/>
      <c r="Z259" s="279"/>
      <c r="AA259" s="279"/>
      <c r="AB259" s="279"/>
      <c r="AC259" s="279"/>
      <c r="AD259" s="279"/>
      <c r="AE259" s="279"/>
      <c r="AF259" s="278"/>
      <c r="AG259" s="278"/>
      <c r="AH259" s="278"/>
      <c r="AI259" s="278"/>
      <c r="AJ259" s="278"/>
      <c r="AK259" s="278"/>
      <c r="AL259" s="278"/>
      <c r="AM259" s="278"/>
      <c r="AN259" s="278"/>
      <c r="AO259" s="278"/>
      <c r="AP259" s="278"/>
      <c r="AQ259" s="278"/>
      <c r="AR259" s="278"/>
      <c r="AS259" s="278"/>
      <c r="AT259" s="278"/>
      <c r="AU259" s="278"/>
      <c r="AV259" s="278"/>
      <c r="AW259" s="278"/>
      <c r="AX259" s="278"/>
      <c r="AY259" s="278"/>
      <c r="AZ259" s="278"/>
      <c r="BA259" s="278"/>
      <c r="BB259" s="278"/>
      <c r="BC259" s="278"/>
      <c r="BD259" s="278"/>
      <c r="BE259" s="278"/>
      <c r="BF259" s="278"/>
      <c r="BG259" s="278"/>
      <c r="BH259" s="278"/>
      <c r="BI259" s="278"/>
      <c r="BJ259" s="278"/>
      <c r="BK259" s="278"/>
      <c r="BL259" s="278"/>
      <c r="BM259" s="278"/>
      <c r="BN259" s="278"/>
    </row>
    <row r="260" spans="1:66" s="277" customFormat="1" x14ac:dyDescent="0.2">
      <c r="A260" s="287"/>
      <c r="B260" s="287"/>
      <c r="C260" s="287"/>
      <c r="D260" s="284"/>
      <c r="E260" s="287"/>
      <c r="F260" s="284"/>
      <c r="G260" s="284"/>
      <c r="H260" s="284"/>
      <c r="I260" s="284"/>
      <c r="J260" s="284"/>
      <c r="K260" s="284"/>
      <c r="L260" s="284"/>
      <c r="M260" s="281"/>
      <c r="N260" s="281"/>
      <c r="O260" s="281"/>
      <c r="P260" s="281"/>
      <c r="Q260" s="281"/>
      <c r="R260" s="281"/>
      <c r="S260" s="283"/>
      <c r="T260" s="282"/>
      <c r="U260" s="281"/>
      <c r="V260" s="280"/>
      <c r="W260" s="280"/>
      <c r="X260" s="279"/>
      <c r="Y260" s="279"/>
      <c r="Z260" s="279"/>
      <c r="AA260" s="279"/>
      <c r="AB260" s="279"/>
      <c r="AC260" s="279"/>
      <c r="AD260" s="279"/>
      <c r="AE260" s="279"/>
      <c r="AF260" s="278"/>
      <c r="AG260" s="278"/>
      <c r="AH260" s="278"/>
      <c r="AI260" s="278"/>
      <c r="AJ260" s="278"/>
      <c r="AK260" s="278"/>
      <c r="AL260" s="278"/>
      <c r="AM260" s="278"/>
      <c r="AN260" s="278"/>
      <c r="AO260" s="278"/>
      <c r="AP260" s="278"/>
      <c r="AQ260" s="278"/>
      <c r="AR260" s="278"/>
      <c r="AS260" s="278"/>
      <c r="AT260" s="278"/>
      <c r="AU260" s="278"/>
      <c r="AV260" s="278"/>
      <c r="AW260" s="278"/>
      <c r="AX260" s="278"/>
      <c r="AY260" s="278"/>
      <c r="AZ260" s="278"/>
      <c r="BA260" s="278"/>
      <c r="BB260" s="278"/>
      <c r="BC260" s="278"/>
      <c r="BD260" s="278"/>
      <c r="BE260" s="278"/>
      <c r="BF260" s="278"/>
      <c r="BG260" s="278"/>
      <c r="BH260" s="278"/>
      <c r="BI260" s="278"/>
      <c r="BJ260" s="278"/>
      <c r="BK260" s="278"/>
      <c r="BL260" s="278"/>
      <c r="BM260" s="278"/>
      <c r="BN260" s="278"/>
    </row>
    <row r="261" spans="1:66" s="277" customFormat="1" x14ac:dyDescent="0.2">
      <c r="A261" s="287"/>
      <c r="B261" s="287"/>
      <c r="C261" s="287"/>
      <c r="D261" s="284"/>
      <c r="E261" s="287"/>
      <c r="F261" s="284"/>
      <c r="G261" s="284"/>
      <c r="H261" s="284"/>
      <c r="I261" s="284"/>
      <c r="J261" s="284"/>
      <c r="K261" s="284"/>
      <c r="L261" s="284"/>
      <c r="M261" s="281"/>
      <c r="N261" s="281"/>
      <c r="O261" s="281"/>
      <c r="P261" s="281"/>
      <c r="Q261" s="281"/>
      <c r="R261" s="281"/>
      <c r="S261" s="283"/>
      <c r="T261" s="282"/>
      <c r="U261" s="281"/>
      <c r="V261" s="280"/>
      <c r="W261" s="280"/>
      <c r="X261" s="279"/>
      <c r="Y261" s="279"/>
      <c r="Z261" s="279"/>
      <c r="AA261" s="279"/>
      <c r="AB261" s="279"/>
      <c r="AC261" s="279"/>
      <c r="AD261" s="279"/>
      <c r="AE261" s="279"/>
      <c r="AF261" s="278"/>
      <c r="AG261" s="278"/>
      <c r="AH261" s="278"/>
      <c r="AI261" s="278"/>
      <c r="AJ261" s="278"/>
      <c r="AK261" s="278"/>
      <c r="AL261" s="278"/>
      <c r="AM261" s="278"/>
      <c r="AN261" s="278"/>
      <c r="AO261" s="278"/>
      <c r="AP261" s="278"/>
      <c r="AQ261" s="278"/>
      <c r="AR261" s="278"/>
      <c r="AS261" s="278"/>
      <c r="AT261" s="278"/>
      <c r="AU261" s="278"/>
      <c r="AV261" s="278"/>
      <c r="AW261" s="278"/>
      <c r="AX261" s="278"/>
      <c r="AY261" s="278"/>
      <c r="AZ261" s="278"/>
      <c r="BA261" s="278"/>
      <c r="BB261" s="278"/>
      <c r="BC261" s="278"/>
      <c r="BD261" s="278"/>
      <c r="BE261" s="278"/>
      <c r="BF261" s="278"/>
      <c r="BG261" s="278"/>
      <c r="BH261" s="278"/>
      <c r="BI261" s="278"/>
      <c r="BJ261" s="278"/>
      <c r="BK261" s="278"/>
      <c r="BL261" s="278"/>
      <c r="BM261" s="278"/>
      <c r="BN261" s="278"/>
    </row>
    <row r="262" spans="1:66" s="277" customFormat="1" x14ac:dyDescent="0.2">
      <c r="A262" s="287"/>
      <c r="B262" s="287"/>
      <c r="C262" s="287"/>
      <c r="D262" s="284"/>
      <c r="E262" s="287"/>
      <c r="F262" s="284"/>
      <c r="G262" s="284"/>
      <c r="H262" s="284"/>
      <c r="I262" s="284"/>
      <c r="J262" s="284"/>
      <c r="K262" s="284"/>
      <c r="L262" s="284"/>
      <c r="M262" s="281"/>
      <c r="N262" s="281"/>
      <c r="O262" s="281"/>
      <c r="P262" s="281"/>
      <c r="Q262" s="281"/>
      <c r="R262" s="281"/>
      <c r="S262" s="283"/>
      <c r="T262" s="282"/>
      <c r="U262" s="281"/>
      <c r="V262" s="280"/>
      <c r="W262" s="280"/>
      <c r="X262" s="279"/>
      <c r="Y262" s="279"/>
      <c r="Z262" s="279"/>
      <c r="AA262" s="279"/>
      <c r="AB262" s="279"/>
      <c r="AC262" s="279"/>
      <c r="AD262" s="279"/>
      <c r="AE262" s="279"/>
      <c r="AF262" s="278"/>
      <c r="AG262" s="278"/>
      <c r="AH262" s="278"/>
      <c r="AI262" s="278"/>
      <c r="AJ262" s="278"/>
      <c r="AK262" s="278"/>
      <c r="AL262" s="278"/>
      <c r="AM262" s="278"/>
      <c r="AN262" s="278"/>
      <c r="AO262" s="278"/>
      <c r="AP262" s="278"/>
      <c r="AQ262" s="278"/>
      <c r="AR262" s="278"/>
      <c r="AS262" s="278"/>
      <c r="AT262" s="278"/>
      <c r="AU262" s="278"/>
      <c r="AV262" s="278"/>
      <c r="AW262" s="278"/>
      <c r="AX262" s="278"/>
      <c r="AY262" s="278"/>
      <c r="AZ262" s="278"/>
      <c r="BA262" s="278"/>
      <c r="BB262" s="278"/>
      <c r="BC262" s="278"/>
      <c r="BD262" s="278"/>
      <c r="BE262" s="278"/>
      <c r="BF262" s="278"/>
      <c r="BG262" s="278"/>
      <c r="BH262" s="278"/>
      <c r="BI262" s="278"/>
      <c r="BJ262" s="278"/>
      <c r="BK262" s="278"/>
      <c r="BL262" s="278"/>
      <c r="BM262" s="278"/>
      <c r="BN262" s="278"/>
    </row>
    <row r="263" spans="1:66" s="277" customFormat="1" x14ac:dyDescent="0.2">
      <c r="A263" s="287"/>
      <c r="B263" s="287"/>
      <c r="C263" s="287"/>
      <c r="D263" s="284"/>
      <c r="E263" s="287"/>
      <c r="F263" s="284"/>
      <c r="G263" s="284"/>
      <c r="H263" s="284"/>
      <c r="I263" s="284"/>
      <c r="J263" s="284"/>
      <c r="K263" s="284"/>
      <c r="L263" s="284"/>
      <c r="M263" s="281"/>
      <c r="N263" s="281"/>
      <c r="O263" s="281"/>
      <c r="P263" s="281"/>
      <c r="Q263" s="281"/>
      <c r="R263" s="281"/>
      <c r="S263" s="283"/>
      <c r="T263" s="282"/>
      <c r="U263" s="281"/>
      <c r="V263" s="280"/>
      <c r="W263" s="280"/>
      <c r="X263" s="279"/>
      <c r="Y263" s="279"/>
      <c r="Z263" s="279"/>
      <c r="AA263" s="279"/>
      <c r="AB263" s="279"/>
      <c r="AC263" s="279"/>
      <c r="AD263" s="279"/>
      <c r="AE263" s="279"/>
      <c r="AF263" s="278"/>
      <c r="AG263" s="278"/>
      <c r="AH263" s="278"/>
      <c r="AI263" s="278"/>
      <c r="AJ263" s="278"/>
      <c r="AK263" s="278"/>
      <c r="AL263" s="278"/>
      <c r="AM263" s="278"/>
      <c r="AN263" s="278"/>
      <c r="AO263" s="278"/>
      <c r="AP263" s="278"/>
      <c r="AQ263" s="278"/>
      <c r="AR263" s="278"/>
      <c r="AS263" s="278"/>
      <c r="AT263" s="278"/>
      <c r="AU263" s="278"/>
      <c r="AV263" s="278"/>
      <c r="AW263" s="278"/>
      <c r="AX263" s="278"/>
      <c r="AY263" s="278"/>
      <c r="AZ263" s="278"/>
      <c r="BA263" s="278"/>
      <c r="BB263" s="278"/>
      <c r="BC263" s="278"/>
      <c r="BD263" s="278"/>
      <c r="BE263" s="278"/>
      <c r="BF263" s="278"/>
      <c r="BG263" s="278"/>
      <c r="BH263" s="278"/>
      <c r="BI263" s="278"/>
      <c r="BJ263" s="278"/>
      <c r="BK263" s="278"/>
      <c r="BL263" s="278"/>
      <c r="BM263" s="278"/>
      <c r="BN263" s="278"/>
    </row>
    <row r="264" spans="1:66" s="277" customFormat="1" x14ac:dyDescent="0.2">
      <c r="A264" s="287"/>
      <c r="B264" s="287"/>
      <c r="C264" s="287"/>
      <c r="D264" s="284"/>
      <c r="E264" s="287"/>
      <c r="F264" s="284"/>
      <c r="G264" s="284"/>
      <c r="H264" s="284"/>
      <c r="I264" s="284"/>
      <c r="J264" s="284"/>
      <c r="K264" s="284"/>
      <c r="L264" s="284"/>
      <c r="M264" s="281"/>
      <c r="N264" s="281"/>
      <c r="O264" s="281"/>
      <c r="P264" s="281"/>
      <c r="Q264" s="281"/>
      <c r="R264" s="281"/>
      <c r="S264" s="283"/>
      <c r="T264" s="282"/>
      <c r="U264" s="281"/>
      <c r="V264" s="280"/>
      <c r="W264" s="280"/>
      <c r="X264" s="279"/>
      <c r="Y264" s="279"/>
      <c r="Z264" s="279"/>
      <c r="AA264" s="279"/>
      <c r="AB264" s="279"/>
      <c r="AC264" s="279"/>
      <c r="AD264" s="279"/>
      <c r="AE264" s="279"/>
      <c r="AF264" s="278"/>
      <c r="AG264" s="278"/>
      <c r="AH264" s="278"/>
      <c r="AI264" s="278"/>
      <c r="AJ264" s="278"/>
      <c r="AK264" s="278"/>
      <c r="AL264" s="278"/>
      <c r="AM264" s="278"/>
      <c r="AN264" s="278"/>
      <c r="AO264" s="278"/>
      <c r="AP264" s="278"/>
      <c r="AQ264" s="278"/>
      <c r="AR264" s="278"/>
      <c r="AS264" s="278"/>
      <c r="AT264" s="278"/>
      <c r="AU264" s="278"/>
      <c r="AV264" s="278"/>
      <c r="AW264" s="278"/>
      <c r="AX264" s="278"/>
      <c r="AY264" s="278"/>
      <c r="AZ264" s="278"/>
      <c r="BA264" s="278"/>
      <c r="BB264" s="278"/>
      <c r="BC264" s="278"/>
      <c r="BD264" s="278"/>
      <c r="BE264" s="278"/>
      <c r="BF264" s="278"/>
      <c r="BG264" s="278"/>
      <c r="BH264" s="278"/>
      <c r="BI264" s="278"/>
      <c r="BJ264" s="278"/>
      <c r="BK264" s="278"/>
      <c r="BL264" s="278"/>
      <c r="BM264" s="278"/>
      <c r="BN264" s="278"/>
    </row>
    <row r="265" spans="1:66" s="277" customFormat="1" x14ac:dyDescent="0.2">
      <c r="A265" s="287"/>
      <c r="B265" s="287"/>
      <c r="C265" s="287"/>
      <c r="D265" s="284"/>
      <c r="E265" s="287"/>
      <c r="F265" s="284"/>
      <c r="G265" s="284"/>
      <c r="H265" s="284"/>
      <c r="I265" s="284"/>
      <c r="J265" s="284"/>
      <c r="K265" s="284"/>
      <c r="L265" s="284"/>
      <c r="M265" s="281"/>
      <c r="N265" s="281"/>
      <c r="O265" s="281"/>
      <c r="P265" s="281"/>
      <c r="Q265" s="281"/>
      <c r="R265" s="281"/>
      <c r="S265" s="283"/>
      <c r="T265" s="282"/>
      <c r="U265" s="281"/>
      <c r="V265" s="280"/>
      <c r="W265" s="280"/>
      <c r="X265" s="279"/>
      <c r="Y265" s="279"/>
      <c r="Z265" s="279"/>
      <c r="AA265" s="279"/>
      <c r="AB265" s="279"/>
      <c r="AC265" s="279"/>
      <c r="AD265" s="279"/>
      <c r="AE265" s="279"/>
      <c r="AF265" s="278"/>
      <c r="AG265" s="278"/>
      <c r="AH265" s="278"/>
      <c r="AI265" s="278"/>
      <c r="AJ265" s="278"/>
      <c r="AK265" s="278"/>
      <c r="AL265" s="278"/>
      <c r="AM265" s="278"/>
      <c r="AN265" s="278"/>
      <c r="AO265" s="278"/>
      <c r="AP265" s="278"/>
      <c r="AQ265" s="278"/>
      <c r="AR265" s="278"/>
      <c r="AS265" s="278"/>
      <c r="AT265" s="278"/>
      <c r="AU265" s="278"/>
      <c r="AV265" s="278"/>
      <c r="AW265" s="278"/>
      <c r="AX265" s="278"/>
      <c r="AY265" s="278"/>
      <c r="AZ265" s="278"/>
      <c r="BA265" s="278"/>
      <c r="BB265" s="278"/>
      <c r="BC265" s="278"/>
      <c r="BD265" s="278"/>
      <c r="BE265" s="278"/>
      <c r="BF265" s="278"/>
      <c r="BG265" s="278"/>
      <c r="BH265" s="278"/>
      <c r="BI265" s="278"/>
      <c r="BJ265" s="278"/>
      <c r="BK265" s="278"/>
      <c r="BL265" s="278"/>
      <c r="BM265" s="278"/>
      <c r="BN265" s="278"/>
    </row>
    <row r="266" spans="1:66" s="277" customFormat="1" x14ac:dyDescent="0.2">
      <c r="A266" s="287"/>
      <c r="B266" s="287"/>
      <c r="C266" s="287"/>
      <c r="D266" s="284"/>
      <c r="E266" s="287"/>
      <c r="F266" s="284"/>
      <c r="G266" s="284"/>
      <c r="H266" s="284"/>
      <c r="I266" s="284"/>
      <c r="J266" s="284"/>
      <c r="K266" s="284"/>
      <c r="L266" s="284"/>
      <c r="M266" s="281"/>
      <c r="N266" s="281"/>
      <c r="O266" s="281"/>
      <c r="P266" s="281"/>
      <c r="Q266" s="281"/>
      <c r="R266" s="281"/>
      <c r="S266" s="283"/>
      <c r="T266" s="282"/>
      <c r="U266" s="281"/>
      <c r="V266" s="280"/>
      <c r="W266" s="280"/>
      <c r="X266" s="279"/>
      <c r="Y266" s="279"/>
      <c r="Z266" s="279"/>
      <c r="AA266" s="279"/>
      <c r="AB266" s="279"/>
      <c r="AC266" s="279"/>
      <c r="AD266" s="279"/>
      <c r="AE266" s="279"/>
      <c r="AF266" s="278"/>
      <c r="AG266" s="278"/>
      <c r="AH266" s="278"/>
      <c r="AI266" s="278"/>
      <c r="AJ266" s="278"/>
      <c r="AK266" s="278"/>
      <c r="AL266" s="278"/>
      <c r="AM266" s="278"/>
      <c r="AN266" s="278"/>
      <c r="AO266" s="278"/>
      <c r="AP266" s="278"/>
      <c r="AQ266" s="278"/>
      <c r="AR266" s="278"/>
      <c r="AS266" s="278"/>
      <c r="AT266" s="278"/>
      <c r="AU266" s="278"/>
      <c r="AV266" s="278"/>
      <c r="AW266" s="278"/>
      <c r="AX266" s="278"/>
      <c r="AY266" s="278"/>
      <c r="AZ266" s="278"/>
      <c r="BA266" s="278"/>
      <c r="BB266" s="278"/>
      <c r="BC266" s="278"/>
      <c r="BD266" s="278"/>
      <c r="BE266" s="278"/>
      <c r="BF266" s="278"/>
      <c r="BG266" s="278"/>
      <c r="BH266" s="278"/>
      <c r="BI266" s="278"/>
      <c r="BJ266" s="278"/>
      <c r="BK266" s="278"/>
      <c r="BL266" s="278"/>
      <c r="BM266" s="278"/>
      <c r="BN266" s="278"/>
    </row>
    <row r="267" spans="1:66" s="277" customFormat="1" x14ac:dyDescent="0.2">
      <c r="A267" s="287"/>
      <c r="B267" s="287"/>
      <c r="C267" s="287"/>
      <c r="D267" s="284"/>
      <c r="E267" s="287"/>
      <c r="F267" s="284"/>
      <c r="G267" s="284"/>
      <c r="H267" s="284"/>
      <c r="I267" s="284"/>
      <c r="J267" s="284"/>
      <c r="K267" s="284"/>
      <c r="L267" s="284"/>
      <c r="M267" s="281"/>
      <c r="N267" s="281"/>
      <c r="O267" s="281"/>
      <c r="P267" s="281"/>
      <c r="Q267" s="281"/>
      <c r="R267" s="281"/>
      <c r="S267" s="283"/>
      <c r="T267" s="282"/>
      <c r="U267" s="281"/>
      <c r="V267" s="280"/>
      <c r="W267" s="280"/>
      <c r="X267" s="279"/>
      <c r="Y267" s="279"/>
      <c r="Z267" s="279"/>
      <c r="AA267" s="279"/>
      <c r="AB267" s="279"/>
      <c r="AC267" s="279"/>
      <c r="AD267" s="279"/>
      <c r="AE267" s="279"/>
      <c r="AF267" s="278"/>
      <c r="AG267" s="278"/>
      <c r="AH267" s="278"/>
      <c r="AI267" s="278"/>
      <c r="AJ267" s="278"/>
      <c r="AK267" s="278"/>
      <c r="AL267" s="278"/>
      <c r="AM267" s="278"/>
      <c r="AN267" s="278"/>
      <c r="AO267" s="278"/>
      <c r="AP267" s="278"/>
      <c r="AQ267" s="278"/>
      <c r="AR267" s="278"/>
      <c r="AS267" s="278"/>
      <c r="AT267" s="278"/>
      <c r="AU267" s="278"/>
      <c r="AV267" s="278"/>
      <c r="AW267" s="278"/>
      <c r="AX267" s="278"/>
      <c r="AY267" s="278"/>
      <c r="AZ267" s="278"/>
      <c r="BA267" s="278"/>
      <c r="BB267" s="278"/>
      <c r="BC267" s="278"/>
      <c r="BD267" s="278"/>
      <c r="BE267" s="278"/>
      <c r="BF267" s="278"/>
      <c r="BG267" s="278"/>
      <c r="BH267" s="278"/>
      <c r="BI267" s="278"/>
      <c r="BJ267" s="278"/>
      <c r="BK267" s="278"/>
      <c r="BL267" s="278"/>
      <c r="BM267" s="278"/>
      <c r="BN267" s="278"/>
    </row>
    <row r="268" spans="1:66" s="277" customFormat="1" x14ac:dyDescent="0.2">
      <c r="A268" s="287"/>
      <c r="B268" s="287"/>
      <c r="C268" s="287"/>
      <c r="D268" s="284"/>
      <c r="E268" s="287"/>
      <c r="F268" s="284"/>
      <c r="G268" s="284"/>
      <c r="H268" s="284"/>
      <c r="I268" s="284"/>
      <c r="J268" s="284"/>
      <c r="K268" s="284"/>
      <c r="L268" s="284"/>
      <c r="M268" s="281"/>
      <c r="N268" s="281"/>
      <c r="O268" s="281"/>
      <c r="P268" s="281"/>
      <c r="Q268" s="281"/>
      <c r="R268" s="281"/>
      <c r="S268" s="283"/>
      <c r="T268" s="282"/>
      <c r="U268" s="281"/>
      <c r="V268" s="280"/>
      <c r="W268" s="280"/>
      <c r="X268" s="279"/>
      <c r="Y268" s="279"/>
      <c r="Z268" s="279"/>
      <c r="AA268" s="279"/>
      <c r="AB268" s="279"/>
      <c r="AC268" s="279"/>
      <c r="AD268" s="279"/>
      <c r="AE268" s="279"/>
      <c r="AF268" s="278"/>
      <c r="AG268" s="278"/>
      <c r="AH268" s="278"/>
      <c r="AI268" s="278"/>
      <c r="AJ268" s="278"/>
      <c r="AK268" s="278"/>
      <c r="AL268" s="278"/>
      <c r="AM268" s="278"/>
      <c r="AN268" s="278"/>
      <c r="AO268" s="278"/>
      <c r="AP268" s="278"/>
      <c r="AQ268" s="278"/>
      <c r="AR268" s="278"/>
      <c r="AS268" s="278"/>
      <c r="AT268" s="278"/>
      <c r="AU268" s="278"/>
      <c r="AV268" s="278"/>
      <c r="AW268" s="278"/>
      <c r="AX268" s="278"/>
      <c r="AY268" s="278"/>
      <c r="AZ268" s="278"/>
      <c r="BA268" s="278"/>
      <c r="BB268" s="278"/>
      <c r="BC268" s="278"/>
      <c r="BD268" s="278"/>
      <c r="BE268" s="278"/>
      <c r="BF268" s="278"/>
      <c r="BG268" s="278"/>
      <c r="BH268" s="278"/>
      <c r="BI268" s="278"/>
      <c r="BJ268" s="278"/>
      <c r="BK268" s="278"/>
      <c r="BL268" s="278"/>
      <c r="BM268" s="278"/>
      <c r="BN268" s="278"/>
    </row>
    <row r="269" spans="1:66" s="277" customFormat="1" x14ac:dyDescent="0.2">
      <c r="A269" s="287"/>
      <c r="B269" s="287"/>
      <c r="C269" s="287"/>
      <c r="D269" s="284"/>
      <c r="E269" s="287"/>
      <c r="F269" s="284"/>
      <c r="G269" s="284"/>
      <c r="H269" s="284"/>
      <c r="I269" s="284"/>
      <c r="J269" s="284"/>
      <c r="K269" s="284"/>
      <c r="L269" s="284"/>
      <c r="M269" s="281"/>
      <c r="N269" s="281"/>
      <c r="O269" s="281"/>
      <c r="P269" s="281"/>
      <c r="Q269" s="281"/>
      <c r="R269" s="281"/>
      <c r="S269" s="283"/>
      <c r="T269" s="282"/>
      <c r="U269" s="281"/>
      <c r="V269" s="280"/>
      <c r="W269" s="280"/>
      <c r="X269" s="279"/>
      <c r="Y269" s="279"/>
      <c r="Z269" s="279"/>
      <c r="AA269" s="279"/>
      <c r="AB269" s="279"/>
      <c r="AC269" s="279"/>
      <c r="AD269" s="279"/>
      <c r="AE269" s="279"/>
      <c r="AF269" s="278"/>
      <c r="AG269" s="278"/>
      <c r="AH269" s="278"/>
      <c r="AI269" s="278"/>
      <c r="AJ269" s="278"/>
      <c r="AK269" s="278"/>
      <c r="AL269" s="278"/>
      <c r="AM269" s="278"/>
      <c r="AN269" s="278"/>
      <c r="AO269" s="278"/>
      <c r="AP269" s="278"/>
      <c r="AQ269" s="278"/>
      <c r="AR269" s="278"/>
      <c r="AS269" s="278"/>
      <c r="AT269" s="278"/>
      <c r="AU269" s="278"/>
      <c r="AV269" s="278"/>
      <c r="AW269" s="278"/>
      <c r="AX269" s="278"/>
      <c r="AY269" s="278"/>
      <c r="AZ269" s="278"/>
      <c r="BA269" s="278"/>
      <c r="BB269" s="278"/>
      <c r="BC269" s="278"/>
      <c r="BD269" s="278"/>
      <c r="BE269" s="278"/>
      <c r="BF269" s="278"/>
      <c r="BG269" s="278"/>
      <c r="BH269" s="278"/>
      <c r="BI269" s="278"/>
      <c r="BJ269" s="278"/>
      <c r="BK269" s="278"/>
      <c r="BL269" s="278"/>
      <c r="BM269" s="278"/>
      <c r="BN269" s="278"/>
    </row>
    <row r="270" spans="1:66" s="277" customFormat="1" x14ac:dyDescent="0.2">
      <c r="A270" s="287"/>
      <c r="B270" s="287"/>
      <c r="C270" s="287"/>
      <c r="D270" s="284"/>
      <c r="E270" s="287"/>
      <c r="F270" s="284"/>
      <c r="G270" s="284"/>
      <c r="H270" s="284"/>
      <c r="I270" s="284"/>
      <c r="J270" s="284"/>
      <c r="K270" s="284"/>
      <c r="L270" s="284"/>
      <c r="M270" s="281"/>
      <c r="N270" s="281"/>
      <c r="O270" s="281"/>
      <c r="P270" s="281"/>
      <c r="Q270" s="281"/>
      <c r="R270" s="281"/>
      <c r="S270" s="283"/>
      <c r="T270" s="282"/>
      <c r="U270" s="281"/>
      <c r="V270" s="280"/>
      <c r="W270" s="280"/>
      <c r="X270" s="279"/>
      <c r="Y270" s="279"/>
      <c r="Z270" s="279"/>
      <c r="AA270" s="279"/>
      <c r="AB270" s="279"/>
      <c r="AC270" s="279"/>
      <c r="AD270" s="279"/>
      <c r="AE270" s="279"/>
      <c r="AF270" s="278"/>
      <c r="AG270" s="278"/>
      <c r="AH270" s="278"/>
      <c r="AI270" s="278"/>
      <c r="AJ270" s="278"/>
      <c r="AK270" s="278"/>
      <c r="AL270" s="278"/>
      <c r="AM270" s="278"/>
      <c r="AN270" s="278"/>
      <c r="AO270" s="278"/>
      <c r="AP270" s="278"/>
      <c r="AQ270" s="278"/>
      <c r="AR270" s="278"/>
      <c r="AS270" s="278"/>
      <c r="AT270" s="278"/>
      <c r="AU270" s="278"/>
      <c r="AV270" s="278"/>
      <c r="AW270" s="278"/>
      <c r="AX270" s="278"/>
      <c r="AY270" s="278"/>
      <c r="AZ270" s="278"/>
      <c r="BA270" s="278"/>
      <c r="BB270" s="278"/>
      <c r="BC270" s="278"/>
      <c r="BD270" s="278"/>
      <c r="BE270" s="278"/>
      <c r="BF270" s="278"/>
      <c r="BG270" s="278"/>
      <c r="BH270" s="278"/>
      <c r="BI270" s="278"/>
      <c r="BJ270" s="278"/>
      <c r="BK270" s="278"/>
      <c r="BL270" s="278"/>
      <c r="BM270" s="278"/>
      <c r="BN270" s="278"/>
    </row>
    <row r="271" spans="1:66" s="277" customFormat="1" x14ac:dyDescent="0.2">
      <c r="A271" s="287"/>
      <c r="B271" s="287"/>
      <c r="C271" s="287"/>
      <c r="D271" s="284"/>
      <c r="E271" s="287"/>
      <c r="F271" s="284"/>
      <c r="G271" s="284"/>
      <c r="H271" s="284"/>
      <c r="I271" s="284"/>
      <c r="J271" s="284"/>
      <c r="K271" s="284"/>
      <c r="L271" s="284"/>
      <c r="M271" s="281"/>
      <c r="N271" s="281"/>
      <c r="O271" s="281"/>
      <c r="P271" s="281"/>
      <c r="Q271" s="281"/>
      <c r="R271" s="281"/>
      <c r="S271" s="283"/>
      <c r="T271" s="282"/>
      <c r="U271" s="281"/>
      <c r="V271" s="280"/>
      <c r="W271" s="280"/>
      <c r="X271" s="279"/>
      <c r="Y271" s="279"/>
      <c r="Z271" s="279"/>
      <c r="AA271" s="279"/>
      <c r="AB271" s="279"/>
      <c r="AC271" s="279"/>
      <c r="AD271" s="279"/>
      <c r="AE271" s="279"/>
      <c r="AF271" s="278"/>
      <c r="AG271" s="278"/>
      <c r="AH271" s="278"/>
      <c r="AI271" s="278"/>
      <c r="AJ271" s="278"/>
      <c r="AK271" s="278"/>
      <c r="AL271" s="278"/>
      <c r="AM271" s="278"/>
      <c r="AN271" s="278"/>
      <c r="AO271" s="278"/>
      <c r="AP271" s="278"/>
      <c r="AQ271" s="278"/>
      <c r="AR271" s="278"/>
      <c r="AS271" s="278"/>
      <c r="AT271" s="278"/>
      <c r="AU271" s="278"/>
      <c r="AV271" s="278"/>
      <c r="AW271" s="278"/>
      <c r="AX271" s="278"/>
      <c r="AY271" s="278"/>
      <c r="AZ271" s="278"/>
      <c r="BA271" s="278"/>
      <c r="BB271" s="278"/>
      <c r="BC271" s="278"/>
      <c r="BD271" s="278"/>
      <c r="BE271" s="278"/>
      <c r="BF271" s="278"/>
      <c r="BG271" s="278"/>
      <c r="BH271" s="278"/>
      <c r="BI271" s="278"/>
      <c r="BJ271" s="278"/>
      <c r="BK271" s="278"/>
      <c r="BL271" s="278"/>
      <c r="BM271" s="278"/>
      <c r="BN271" s="278"/>
    </row>
    <row r="272" spans="1:66" s="277" customFormat="1" x14ac:dyDescent="0.2">
      <c r="A272" s="287"/>
      <c r="B272" s="287"/>
      <c r="C272" s="287"/>
      <c r="D272" s="284"/>
      <c r="E272" s="287"/>
      <c r="F272" s="284"/>
      <c r="G272" s="284"/>
      <c r="H272" s="284"/>
      <c r="I272" s="284"/>
      <c r="J272" s="284"/>
      <c r="K272" s="284"/>
      <c r="L272" s="284"/>
      <c r="M272" s="281"/>
      <c r="N272" s="281"/>
      <c r="O272" s="281"/>
      <c r="P272" s="281"/>
      <c r="Q272" s="281"/>
      <c r="R272" s="281"/>
      <c r="S272" s="283"/>
      <c r="T272" s="282"/>
      <c r="U272" s="281"/>
      <c r="V272" s="280"/>
      <c r="W272" s="280"/>
      <c r="X272" s="279"/>
      <c r="Y272" s="279"/>
      <c r="Z272" s="279"/>
      <c r="AA272" s="279"/>
      <c r="AB272" s="279"/>
      <c r="AC272" s="279"/>
      <c r="AD272" s="279"/>
      <c r="AE272" s="279"/>
      <c r="AF272" s="278"/>
      <c r="AG272" s="278"/>
      <c r="AH272" s="278"/>
      <c r="AI272" s="278"/>
      <c r="AJ272" s="278"/>
      <c r="AK272" s="278"/>
      <c r="AL272" s="278"/>
      <c r="AM272" s="278"/>
      <c r="AN272" s="278"/>
      <c r="AO272" s="278"/>
      <c r="AP272" s="278"/>
      <c r="AQ272" s="278"/>
      <c r="AR272" s="278"/>
      <c r="AS272" s="278"/>
      <c r="AT272" s="278"/>
      <c r="AU272" s="278"/>
      <c r="AV272" s="278"/>
      <c r="AW272" s="278"/>
      <c r="AX272" s="278"/>
      <c r="AY272" s="278"/>
      <c r="AZ272" s="278"/>
      <c r="BA272" s="278"/>
      <c r="BB272" s="278"/>
      <c r="BC272" s="278"/>
      <c r="BD272" s="278"/>
      <c r="BE272" s="278"/>
      <c r="BF272" s="278"/>
      <c r="BG272" s="278"/>
      <c r="BH272" s="278"/>
      <c r="BI272" s="278"/>
      <c r="BJ272" s="278"/>
      <c r="BK272" s="278"/>
      <c r="BL272" s="278"/>
      <c r="BM272" s="278"/>
      <c r="BN272" s="278"/>
    </row>
    <row r="273" spans="1:66" s="277" customFormat="1" x14ac:dyDescent="0.2">
      <c r="A273" s="287"/>
      <c r="B273" s="287"/>
      <c r="C273" s="287"/>
      <c r="D273" s="284"/>
      <c r="E273" s="287"/>
      <c r="F273" s="284"/>
      <c r="G273" s="284"/>
      <c r="H273" s="284"/>
      <c r="I273" s="284"/>
      <c r="J273" s="284"/>
      <c r="K273" s="284"/>
      <c r="L273" s="284"/>
      <c r="M273" s="281"/>
      <c r="N273" s="281"/>
      <c r="O273" s="281"/>
      <c r="P273" s="281"/>
      <c r="Q273" s="281"/>
      <c r="R273" s="281"/>
      <c r="S273" s="283"/>
      <c r="T273" s="282"/>
      <c r="U273" s="281"/>
      <c r="V273" s="280"/>
      <c r="W273" s="280"/>
      <c r="X273" s="279"/>
      <c r="Y273" s="279"/>
      <c r="Z273" s="279"/>
      <c r="AA273" s="279"/>
      <c r="AB273" s="279"/>
      <c r="AC273" s="279"/>
      <c r="AD273" s="279"/>
      <c r="AE273" s="279"/>
      <c r="AF273" s="278"/>
      <c r="AG273" s="278"/>
      <c r="AH273" s="278"/>
      <c r="AI273" s="278"/>
      <c r="AJ273" s="278"/>
      <c r="AK273" s="278"/>
      <c r="AL273" s="278"/>
      <c r="AM273" s="278"/>
      <c r="AN273" s="278"/>
      <c r="AO273" s="278"/>
      <c r="AP273" s="278"/>
      <c r="AQ273" s="278"/>
      <c r="AR273" s="278"/>
      <c r="AS273" s="278"/>
      <c r="AT273" s="278"/>
      <c r="AU273" s="278"/>
      <c r="AV273" s="278"/>
      <c r="AW273" s="278"/>
      <c r="AX273" s="278"/>
      <c r="AY273" s="278"/>
      <c r="AZ273" s="278"/>
      <c r="BA273" s="278"/>
      <c r="BB273" s="278"/>
      <c r="BC273" s="278"/>
      <c r="BD273" s="278"/>
      <c r="BE273" s="278"/>
      <c r="BF273" s="278"/>
      <c r="BG273" s="278"/>
      <c r="BH273" s="278"/>
      <c r="BI273" s="278"/>
      <c r="BJ273" s="278"/>
      <c r="BK273" s="278"/>
      <c r="BL273" s="278"/>
      <c r="BM273" s="278"/>
      <c r="BN273" s="278"/>
    </row>
    <row r="274" spans="1:66" s="277" customFormat="1" x14ac:dyDescent="0.2">
      <c r="A274" s="287"/>
      <c r="B274" s="287"/>
      <c r="C274" s="287"/>
      <c r="D274" s="284"/>
      <c r="E274" s="287"/>
      <c r="F274" s="284"/>
      <c r="G274" s="284"/>
      <c r="H274" s="284"/>
      <c r="I274" s="284"/>
      <c r="J274" s="284"/>
      <c r="K274" s="284"/>
      <c r="L274" s="284"/>
      <c r="M274" s="281"/>
      <c r="N274" s="281"/>
      <c r="O274" s="281"/>
      <c r="P274" s="281"/>
      <c r="Q274" s="281"/>
      <c r="R274" s="281"/>
      <c r="S274" s="283"/>
      <c r="T274" s="282"/>
      <c r="U274" s="281"/>
      <c r="V274" s="280"/>
      <c r="W274" s="280"/>
      <c r="X274" s="279"/>
      <c r="Y274" s="279"/>
      <c r="Z274" s="279"/>
      <c r="AA274" s="279"/>
      <c r="AB274" s="279"/>
      <c r="AC274" s="279"/>
      <c r="AD274" s="279"/>
      <c r="AE274" s="279"/>
      <c r="AF274" s="278"/>
      <c r="AG274" s="278"/>
      <c r="AH274" s="278"/>
      <c r="AI274" s="278"/>
      <c r="AJ274" s="278"/>
      <c r="AK274" s="278"/>
      <c r="AL274" s="278"/>
      <c r="AM274" s="278"/>
      <c r="AN274" s="278"/>
      <c r="AO274" s="278"/>
      <c r="AP274" s="278"/>
      <c r="AQ274" s="278"/>
      <c r="AR274" s="278"/>
      <c r="AS274" s="278"/>
      <c r="AT274" s="278"/>
      <c r="AU274" s="278"/>
      <c r="AV274" s="278"/>
      <c r="AW274" s="278"/>
      <c r="AX274" s="278"/>
      <c r="AY274" s="278"/>
      <c r="AZ274" s="278"/>
      <c r="BA274" s="278"/>
      <c r="BB274" s="278"/>
      <c r="BC274" s="278"/>
      <c r="BD274" s="278"/>
      <c r="BE274" s="278"/>
      <c r="BF274" s="278"/>
      <c r="BG274" s="278"/>
      <c r="BH274" s="278"/>
      <c r="BI274" s="278"/>
      <c r="BJ274" s="278"/>
      <c r="BK274" s="278"/>
      <c r="BL274" s="278"/>
      <c r="BM274" s="278"/>
      <c r="BN274" s="278"/>
    </row>
    <row r="275" spans="1:66" s="277" customFormat="1" x14ac:dyDescent="0.2">
      <c r="A275" s="287"/>
      <c r="B275" s="287"/>
      <c r="C275" s="287"/>
      <c r="D275" s="284"/>
      <c r="E275" s="287"/>
      <c r="F275" s="284"/>
      <c r="G275" s="284"/>
      <c r="H275" s="284"/>
      <c r="I275" s="284"/>
      <c r="J275" s="284"/>
      <c r="K275" s="284"/>
      <c r="L275" s="284"/>
      <c r="M275" s="281"/>
      <c r="N275" s="281"/>
      <c r="O275" s="281"/>
      <c r="P275" s="281"/>
      <c r="Q275" s="281"/>
      <c r="R275" s="281"/>
      <c r="S275" s="283"/>
      <c r="T275" s="282"/>
      <c r="U275" s="281"/>
      <c r="V275" s="280"/>
      <c r="W275" s="280"/>
      <c r="X275" s="279"/>
      <c r="Y275" s="279"/>
      <c r="Z275" s="279"/>
      <c r="AA275" s="279"/>
      <c r="AB275" s="279"/>
      <c r="AC275" s="279"/>
      <c r="AD275" s="279"/>
      <c r="AE275" s="279"/>
      <c r="AF275" s="278"/>
      <c r="AG275" s="278"/>
      <c r="AH275" s="278"/>
      <c r="AI275" s="278"/>
      <c r="AJ275" s="278"/>
      <c r="AK275" s="278"/>
      <c r="AL275" s="278"/>
      <c r="AM275" s="278"/>
      <c r="AN275" s="278"/>
      <c r="AO275" s="278"/>
      <c r="AP275" s="278"/>
      <c r="AQ275" s="278"/>
      <c r="AR275" s="278"/>
      <c r="AS275" s="278"/>
      <c r="AT275" s="278"/>
      <c r="AU275" s="278"/>
      <c r="AV275" s="278"/>
      <c r="AW275" s="278"/>
      <c r="AX275" s="278"/>
      <c r="AY275" s="278"/>
      <c r="AZ275" s="278"/>
      <c r="BA275" s="278"/>
      <c r="BB275" s="278"/>
      <c r="BC275" s="278"/>
      <c r="BD275" s="278"/>
      <c r="BE275" s="278"/>
      <c r="BF275" s="278"/>
      <c r="BG275" s="278"/>
      <c r="BH275" s="278"/>
      <c r="BI275" s="278"/>
      <c r="BJ275" s="278"/>
      <c r="BK275" s="278"/>
      <c r="BL275" s="278"/>
      <c r="BM275" s="278"/>
      <c r="BN275" s="278"/>
    </row>
    <row r="276" spans="1:66" s="277" customFormat="1" x14ac:dyDescent="0.2">
      <c r="A276" s="287"/>
      <c r="B276" s="287"/>
      <c r="C276" s="287"/>
      <c r="D276" s="284"/>
      <c r="E276" s="287"/>
      <c r="F276" s="284"/>
      <c r="G276" s="284"/>
      <c r="H276" s="284"/>
      <c r="I276" s="284"/>
      <c r="J276" s="284"/>
      <c r="K276" s="284"/>
      <c r="L276" s="284"/>
      <c r="M276" s="281"/>
      <c r="N276" s="281"/>
      <c r="O276" s="281"/>
      <c r="P276" s="281"/>
      <c r="Q276" s="281"/>
      <c r="R276" s="281"/>
      <c r="S276" s="283"/>
      <c r="T276" s="282"/>
      <c r="U276" s="281"/>
      <c r="V276" s="280"/>
      <c r="W276" s="280"/>
      <c r="X276" s="279"/>
      <c r="Y276" s="279"/>
      <c r="Z276" s="279"/>
      <c r="AA276" s="279"/>
      <c r="AB276" s="279"/>
      <c r="AC276" s="279"/>
      <c r="AD276" s="279"/>
      <c r="AE276" s="279"/>
      <c r="AF276" s="278"/>
      <c r="AG276" s="278"/>
      <c r="AH276" s="278"/>
      <c r="AI276" s="278"/>
      <c r="AJ276" s="278"/>
      <c r="AK276" s="278"/>
      <c r="AL276" s="278"/>
      <c r="AM276" s="278"/>
      <c r="AN276" s="278"/>
      <c r="AO276" s="278"/>
      <c r="AP276" s="278"/>
      <c r="AQ276" s="278"/>
      <c r="AR276" s="278"/>
      <c r="AS276" s="278"/>
      <c r="AT276" s="278"/>
      <c r="AU276" s="278"/>
      <c r="AV276" s="278"/>
      <c r="AW276" s="278"/>
      <c r="AX276" s="278"/>
      <c r="AY276" s="278"/>
      <c r="AZ276" s="278"/>
      <c r="BA276" s="278"/>
      <c r="BB276" s="278"/>
      <c r="BC276" s="278"/>
      <c r="BD276" s="278"/>
      <c r="BE276" s="278"/>
      <c r="BF276" s="278"/>
      <c r="BG276" s="278"/>
      <c r="BH276" s="278"/>
      <c r="BI276" s="278"/>
      <c r="BJ276" s="278"/>
      <c r="BK276" s="278"/>
      <c r="BL276" s="278"/>
      <c r="BM276" s="278"/>
      <c r="BN276" s="278"/>
    </row>
    <row r="277" spans="1:66" s="277" customFormat="1" x14ac:dyDescent="0.2">
      <c r="A277" s="287"/>
      <c r="B277" s="287"/>
      <c r="C277" s="287"/>
      <c r="D277" s="284"/>
      <c r="E277" s="287"/>
      <c r="F277" s="284"/>
      <c r="G277" s="284"/>
      <c r="H277" s="284"/>
      <c r="I277" s="284"/>
      <c r="J277" s="284"/>
      <c r="K277" s="284"/>
      <c r="L277" s="284"/>
      <c r="M277" s="281"/>
      <c r="N277" s="281"/>
      <c r="O277" s="281"/>
      <c r="P277" s="281"/>
      <c r="Q277" s="281"/>
      <c r="R277" s="281"/>
      <c r="S277" s="283"/>
      <c r="T277" s="282"/>
      <c r="U277" s="281"/>
      <c r="V277" s="280"/>
      <c r="W277" s="280"/>
      <c r="X277" s="279"/>
      <c r="Y277" s="279"/>
      <c r="Z277" s="279"/>
      <c r="AA277" s="279"/>
      <c r="AB277" s="279"/>
      <c r="AC277" s="279"/>
      <c r="AD277" s="279"/>
      <c r="AE277" s="279"/>
      <c r="AF277" s="278"/>
      <c r="AG277" s="278"/>
      <c r="AH277" s="278"/>
      <c r="AI277" s="278"/>
      <c r="AJ277" s="278"/>
      <c r="AK277" s="278"/>
      <c r="AL277" s="278"/>
      <c r="AM277" s="278"/>
      <c r="AN277" s="278"/>
      <c r="AO277" s="278"/>
      <c r="AP277" s="278"/>
      <c r="AQ277" s="278"/>
      <c r="AR277" s="278"/>
      <c r="AS277" s="278"/>
      <c r="AT277" s="278"/>
      <c r="AU277" s="278"/>
      <c r="AV277" s="278"/>
      <c r="AW277" s="278"/>
      <c r="AX277" s="278"/>
      <c r="AY277" s="278"/>
      <c r="AZ277" s="278"/>
      <c r="BA277" s="278"/>
      <c r="BB277" s="278"/>
      <c r="BC277" s="278"/>
      <c r="BD277" s="278"/>
      <c r="BE277" s="278"/>
      <c r="BF277" s="278"/>
      <c r="BG277" s="278"/>
      <c r="BH277" s="278"/>
      <c r="BI277" s="278"/>
      <c r="BJ277" s="278"/>
      <c r="BK277" s="278"/>
      <c r="BL277" s="278"/>
      <c r="BM277" s="278"/>
      <c r="BN277" s="278"/>
    </row>
    <row r="278" spans="1:66" s="277" customFormat="1" x14ac:dyDescent="0.2">
      <c r="A278" s="287"/>
      <c r="B278" s="287"/>
      <c r="C278" s="287"/>
      <c r="D278" s="284"/>
      <c r="E278" s="287"/>
      <c r="F278" s="284"/>
      <c r="G278" s="284"/>
      <c r="H278" s="284"/>
      <c r="I278" s="284"/>
      <c r="J278" s="284"/>
      <c r="K278" s="284"/>
      <c r="L278" s="284"/>
      <c r="M278" s="281"/>
      <c r="N278" s="281"/>
      <c r="O278" s="281"/>
      <c r="P278" s="281"/>
      <c r="Q278" s="281"/>
      <c r="R278" s="281"/>
      <c r="S278" s="283"/>
      <c r="T278" s="282"/>
      <c r="U278" s="281"/>
      <c r="V278" s="280"/>
      <c r="W278" s="280"/>
      <c r="X278" s="279"/>
      <c r="Y278" s="279"/>
      <c r="Z278" s="279"/>
      <c r="AA278" s="279"/>
      <c r="AB278" s="279"/>
      <c r="AC278" s="279"/>
      <c r="AD278" s="279"/>
      <c r="AE278" s="279"/>
      <c r="AF278" s="278"/>
      <c r="AG278" s="278"/>
      <c r="AH278" s="278"/>
      <c r="AI278" s="278"/>
      <c r="AJ278" s="278"/>
      <c r="AK278" s="278"/>
      <c r="AL278" s="278"/>
      <c r="AM278" s="278"/>
      <c r="AN278" s="278"/>
      <c r="AO278" s="278"/>
      <c r="AP278" s="278"/>
      <c r="AQ278" s="278"/>
      <c r="AR278" s="278"/>
      <c r="AS278" s="278"/>
      <c r="AT278" s="278"/>
      <c r="AU278" s="278"/>
      <c r="AV278" s="278"/>
      <c r="AW278" s="278"/>
      <c r="AX278" s="278"/>
      <c r="AY278" s="278"/>
      <c r="AZ278" s="278"/>
      <c r="BA278" s="278"/>
      <c r="BB278" s="278"/>
      <c r="BC278" s="278"/>
      <c r="BD278" s="278"/>
      <c r="BE278" s="278"/>
      <c r="BF278" s="278"/>
      <c r="BG278" s="278"/>
      <c r="BH278" s="278"/>
      <c r="BI278" s="278"/>
      <c r="BJ278" s="278"/>
      <c r="BK278" s="278"/>
      <c r="BL278" s="278"/>
      <c r="BM278" s="278"/>
      <c r="BN278" s="278"/>
    </row>
    <row r="279" spans="1:66" s="277" customFormat="1" x14ac:dyDescent="0.2">
      <c r="A279" s="287"/>
      <c r="B279" s="287"/>
      <c r="C279" s="287"/>
      <c r="D279" s="284"/>
      <c r="E279" s="287"/>
      <c r="F279" s="284"/>
      <c r="G279" s="284"/>
      <c r="H279" s="284"/>
      <c r="I279" s="284"/>
      <c r="J279" s="284"/>
      <c r="K279" s="284"/>
      <c r="L279" s="284"/>
      <c r="M279" s="281"/>
      <c r="N279" s="281"/>
      <c r="O279" s="281"/>
      <c r="P279" s="281"/>
      <c r="Q279" s="281"/>
      <c r="R279" s="281"/>
      <c r="S279" s="283"/>
      <c r="T279" s="282"/>
      <c r="U279" s="281"/>
      <c r="V279" s="280"/>
      <c r="W279" s="280"/>
      <c r="X279" s="279"/>
      <c r="Y279" s="279"/>
      <c r="Z279" s="279"/>
      <c r="AA279" s="279"/>
      <c r="AB279" s="279"/>
      <c r="AC279" s="279"/>
      <c r="AD279" s="279"/>
      <c r="AE279" s="279"/>
      <c r="AF279" s="278"/>
      <c r="AG279" s="278"/>
      <c r="AH279" s="278"/>
      <c r="AI279" s="278"/>
      <c r="AJ279" s="278"/>
      <c r="AK279" s="278"/>
      <c r="AL279" s="278"/>
      <c r="AM279" s="278"/>
      <c r="AN279" s="278"/>
      <c r="AO279" s="278"/>
      <c r="AP279" s="278"/>
      <c r="AQ279" s="278"/>
      <c r="AR279" s="278"/>
      <c r="AS279" s="278"/>
      <c r="AT279" s="278"/>
      <c r="AU279" s="278"/>
      <c r="AV279" s="278"/>
      <c r="AW279" s="278"/>
      <c r="AX279" s="278"/>
      <c r="AY279" s="278"/>
      <c r="AZ279" s="278"/>
      <c r="BA279" s="278"/>
      <c r="BB279" s="278"/>
      <c r="BC279" s="278"/>
      <c r="BD279" s="278"/>
      <c r="BE279" s="278"/>
      <c r="BF279" s="278"/>
      <c r="BG279" s="278"/>
      <c r="BH279" s="278"/>
      <c r="BI279" s="278"/>
      <c r="BJ279" s="278"/>
      <c r="BK279" s="278"/>
      <c r="BL279" s="278"/>
      <c r="BM279" s="278"/>
      <c r="BN279" s="278"/>
    </row>
    <row r="280" spans="1:66" s="277" customFormat="1" x14ac:dyDescent="0.2">
      <c r="A280" s="287"/>
      <c r="B280" s="287"/>
      <c r="C280" s="287"/>
      <c r="D280" s="284"/>
      <c r="E280" s="287"/>
      <c r="F280" s="284"/>
      <c r="G280" s="284"/>
      <c r="H280" s="284"/>
      <c r="I280" s="284"/>
      <c r="J280" s="284"/>
      <c r="K280" s="284"/>
      <c r="L280" s="284"/>
      <c r="M280" s="281"/>
      <c r="N280" s="281"/>
      <c r="O280" s="281"/>
      <c r="P280" s="281"/>
      <c r="Q280" s="281"/>
      <c r="R280" s="281"/>
      <c r="S280" s="283"/>
      <c r="T280" s="282"/>
      <c r="U280" s="281"/>
      <c r="V280" s="280"/>
      <c r="W280" s="280"/>
      <c r="X280" s="279"/>
      <c r="Y280" s="279"/>
      <c r="Z280" s="279"/>
      <c r="AA280" s="279"/>
      <c r="AB280" s="279"/>
      <c r="AC280" s="279"/>
      <c r="AD280" s="279"/>
      <c r="AE280" s="279"/>
      <c r="AF280" s="278"/>
      <c r="AG280" s="278"/>
      <c r="AH280" s="278"/>
      <c r="AI280" s="278"/>
      <c r="AJ280" s="278"/>
      <c r="AK280" s="278"/>
      <c r="AL280" s="278"/>
      <c r="AM280" s="278"/>
      <c r="AN280" s="278"/>
      <c r="AO280" s="278"/>
      <c r="AP280" s="278"/>
      <c r="AQ280" s="278"/>
      <c r="AR280" s="278"/>
      <c r="AS280" s="278"/>
      <c r="AT280" s="278"/>
      <c r="AU280" s="278"/>
      <c r="AV280" s="278"/>
      <c r="AW280" s="278"/>
      <c r="AX280" s="278"/>
      <c r="AY280" s="278"/>
      <c r="AZ280" s="278"/>
      <c r="BA280" s="278"/>
      <c r="BB280" s="278"/>
      <c r="BC280" s="278"/>
      <c r="BD280" s="278"/>
      <c r="BE280" s="278"/>
      <c r="BF280" s="278"/>
      <c r="BG280" s="278"/>
      <c r="BH280" s="278"/>
      <c r="BI280" s="278"/>
      <c r="BJ280" s="278"/>
      <c r="BK280" s="278"/>
      <c r="BL280" s="278"/>
      <c r="BM280" s="278"/>
      <c r="BN280" s="278"/>
    </row>
    <row r="281" spans="1:66" s="277" customFormat="1" x14ac:dyDescent="0.2">
      <c r="A281" s="287"/>
      <c r="B281" s="287"/>
      <c r="C281" s="287"/>
      <c r="D281" s="284"/>
      <c r="E281" s="287"/>
      <c r="F281" s="284"/>
      <c r="G281" s="284"/>
      <c r="H281" s="284"/>
      <c r="I281" s="284"/>
      <c r="J281" s="284"/>
      <c r="K281" s="284"/>
      <c r="L281" s="284"/>
      <c r="M281" s="281"/>
      <c r="N281" s="281"/>
      <c r="O281" s="281"/>
      <c r="P281" s="281"/>
      <c r="Q281" s="281"/>
      <c r="R281" s="281"/>
      <c r="S281" s="283"/>
      <c r="T281" s="282"/>
      <c r="U281" s="281"/>
      <c r="V281" s="280"/>
      <c r="W281" s="280"/>
      <c r="X281" s="279"/>
      <c r="Y281" s="279"/>
      <c r="Z281" s="279"/>
      <c r="AA281" s="279"/>
      <c r="AB281" s="279"/>
      <c r="AC281" s="279"/>
      <c r="AD281" s="279"/>
      <c r="AE281" s="279"/>
      <c r="AF281" s="278"/>
      <c r="AG281" s="278"/>
      <c r="AH281" s="278"/>
      <c r="AI281" s="278"/>
      <c r="AJ281" s="278"/>
      <c r="AK281" s="278"/>
      <c r="AL281" s="278"/>
      <c r="AM281" s="278"/>
      <c r="AN281" s="278"/>
      <c r="AO281" s="278"/>
      <c r="AP281" s="278"/>
      <c r="AQ281" s="278"/>
      <c r="AR281" s="278"/>
      <c r="AS281" s="278"/>
      <c r="AT281" s="278"/>
      <c r="AU281" s="278"/>
      <c r="AV281" s="278"/>
      <c r="AW281" s="278"/>
      <c r="AX281" s="278"/>
      <c r="AY281" s="278"/>
      <c r="AZ281" s="278"/>
      <c r="BA281" s="278"/>
      <c r="BB281" s="278"/>
      <c r="BC281" s="278"/>
      <c r="BD281" s="278"/>
      <c r="BE281" s="278"/>
      <c r="BF281" s="278"/>
      <c r="BG281" s="278"/>
      <c r="BH281" s="278"/>
      <c r="BI281" s="278"/>
      <c r="BJ281" s="278"/>
      <c r="BK281" s="278"/>
      <c r="BL281" s="278"/>
      <c r="BM281" s="278"/>
      <c r="BN281" s="278"/>
    </row>
    <row r="282" spans="1:66" s="277" customFormat="1" x14ac:dyDescent="0.2">
      <c r="A282" s="287"/>
      <c r="B282" s="287"/>
      <c r="C282" s="287"/>
      <c r="D282" s="284"/>
      <c r="E282" s="287"/>
      <c r="F282" s="284"/>
      <c r="G282" s="284"/>
      <c r="H282" s="284"/>
      <c r="I282" s="284"/>
      <c r="J282" s="284"/>
      <c r="K282" s="284"/>
      <c r="L282" s="284"/>
      <c r="M282" s="281"/>
      <c r="N282" s="281"/>
      <c r="O282" s="281"/>
      <c r="P282" s="281"/>
      <c r="Q282" s="281"/>
      <c r="R282" s="281"/>
      <c r="S282" s="283"/>
      <c r="T282" s="282"/>
      <c r="U282" s="281"/>
      <c r="V282" s="280"/>
      <c r="W282" s="280"/>
      <c r="X282" s="279"/>
      <c r="Y282" s="279"/>
      <c r="Z282" s="279"/>
      <c r="AA282" s="279"/>
      <c r="AB282" s="279"/>
      <c r="AC282" s="279"/>
      <c r="AD282" s="279"/>
      <c r="AE282" s="279"/>
      <c r="AF282" s="278"/>
      <c r="AG282" s="278"/>
      <c r="AH282" s="278"/>
      <c r="AI282" s="278"/>
      <c r="AJ282" s="278"/>
      <c r="AK282" s="278"/>
      <c r="AL282" s="278"/>
      <c r="AM282" s="278"/>
      <c r="AN282" s="278"/>
      <c r="AO282" s="278"/>
      <c r="AP282" s="278"/>
      <c r="AQ282" s="278"/>
      <c r="AR282" s="278"/>
      <c r="AS282" s="278"/>
      <c r="AT282" s="278"/>
      <c r="AU282" s="278"/>
      <c r="AV282" s="278"/>
      <c r="AW282" s="278"/>
      <c r="AX282" s="278"/>
      <c r="AY282" s="278"/>
      <c r="AZ282" s="278"/>
      <c r="BA282" s="278"/>
      <c r="BB282" s="278"/>
      <c r="BC282" s="278"/>
      <c r="BD282" s="278"/>
      <c r="BE282" s="278"/>
      <c r="BF282" s="278"/>
      <c r="BG282" s="278"/>
      <c r="BH282" s="278"/>
      <c r="BI282" s="278"/>
      <c r="BJ282" s="278"/>
      <c r="BK282" s="278"/>
      <c r="BL282" s="278"/>
      <c r="BM282" s="278"/>
      <c r="BN282" s="278"/>
    </row>
    <row r="283" spans="1:66" s="277" customFormat="1" x14ac:dyDescent="0.2">
      <c r="A283" s="287"/>
      <c r="B283" s="287"/>
      <c r="C283" s="287"/>
      <c r="D283" s="284"/>
      <c r="E283" s="287"/>
      <c r="F283" s="284"/>
      <c r="G283" s="284"/>
      <c r="H283" s="284"/>
      <c r="I283" s="284"/>
      <c r="J283" s="284"/>
      <c r="K283" s="284"/>
      <c r="L283" s="284"/>
      <c r="M283" s="281"/>
      <c r="N283" s="281"/>
      <c r="O283" s="281"/>
      <c r="P283" s="281"/>
      <c r="Q283" s="281"/>
      <c r="R283" s="281"/>
      <c r="S283" s="283"/>
      <c r="T283" s="282"/>
      <c r="U283" s="281"/>
      <c r="V283" s="280"/>
      <c r="W283" s="280"/>
      <c r="X283" s="279"/>
      <c r="Y283" s="279"/>
      <c r="Z283" s="279"/>
      <c r="AA283" s="279"/>
      <c r="AB283" s="279"/>
      <c r="AC283" s="279"/>
      <c r="AD283" s="279"/>
      <c r="AE283" s="279"/>
      <c r="AF283" s="278"/>
      <c r="AG283" s="278"/>
      <c r="AH283" s="278"/>
      <c r="AI283" s="278"/>
      <c r="AJ283" s="278"/>
      <c r="AK283" s="278"/>
      <c r="AL283" s="278"/>
      <c r="AM283" s="278"/>
      <c r="AN283" s="278"/>
      <c r="AO283" s="278"/>
      <c r="AP283" s="278"/>
      <c r="AQ283" s="278"/>
      <c r="AR283" s="278"/>
      <c r="AS283" s="278"/>
      <c r="AT283" s="278"/>
      <c r="AU283" s="278"/>
      <c r="AV283" s="278"/>
      <c r="AW283" s="278"/>
      <c r="AX283" s="278"/>
      <c r="AY283" s="278"/>
      <c r="AZ283" s="278"/>
      <c r="BA283" s="278"/>
      <c r="BB283" s="278"/>
      <c r="BC283" s="278"/>
      <c r="BD283" s="278"/>
      <c r="BE283" s="278"/>
      <c r="BF283" s="278"/>
      <c r="BG283" s="278"/>
      <c r="BH283" s="278"/>
      <c r="BI283" s="278"/>
      <c r="BJ283" s="278"/>
      <c r="BK283" s="278"/>
      <c r="BL283" s="278"/>
      <c r="BM283" s="278"/>
      <c r="BN283" s="278"/>
    </row>
    <row r="284" spans="1:66" s="277" customFormat="1" x14ac:dyDescent="0.2">
      <c r="A284" s="287"/>
      <c r="B284" s="287"/>
      <c r="C284" s="287"/>
      <c r="D284" s="284"/>
      <c r="E284" s="287"/>
      <c r="F284" s="284"/>
      <c r="G284" s="284"/>
      <c r="H284" s="284"/>
      <c r="I284" s="284"/>
      <c r="J284" s="284"/>
      <c r="K284" s="284"/>
      <c r="L284" s="284"/>
      <c r="M284" s="281"/>
      <c r="N284" s="281"/>
      <c r="O284" s="281"/>
      <c r="P284" s="281"/>
      <c r="Q284" s="281"/>
      <c r="R284" s="281"/>
      <c r="S284" s="283"/>
      <c r="T284" s="282"/>
      <c r="U284" s="281"/>
      <c r="V284" s="280"/>
      <c r="W284" s="280"/>
      <c r="X284" s="279"/>
      <c r="Y284" s="279"/>
      <c r="Z284" s="279"/>
      <c r="AA284" s="279"/>
      <c r="AB284" s="279"/>
      <c r="AC284" s="279"/>
      <c r="AD284" s="279"/>
      <c r="AE284" s="279"/>
      <c r="AF284" s="278"/>
      <c r="AG284" s="278"/>
      <c r="AH284" s="278"/>
      <c r="AI284" s="278"/>
      <c r="AJ284" s="278"/>
      <c r="AK284" s="278"/>
      <c r="AL284" s="278"/>
      <c r="AM284" s="278"/>
      <c r="AN284" s="278"/>
      <c r="AO284" s="278"/>
      <c r="AP284" s="278"/>
      <c r="AQ284" s="278"/>
      <c r="AR284" s="278"/>
      <c r="AS284" s="278"/>
      <c r="AT284" s="278"/>
      <c r="AU284" s="278"/>
      <c r="AV284" s="278"/>
      <c r="AW284" s="278"/>
      <c r="AX284" s="278"/>
      <c r="AY284" s="278"/>
      <c r="AZ284" s="278"/>
      <c r="BA284" s="278"/>
      <c r="BB284" s="278"/>
      <c r="BC284" s="278"/>
      <c r="BD284" s="278"/>
      <c r="BE284" s="278"/>
      <c r="BF284" s="278"/>
      <c r="BG284" s="278"/>
      <c r="BH284" s="278"/>
      <c r="BI284" s="278"/>
      <c r="BJ284" s="278"/>
      <c r="BK284" s="278"/>
      <c r="BL284" s="278"/>
      <c r="BM284" s="278"/>
      <c r="BN284" s="278"/>
    </row>
    <row r="285" spans="1:66" s="277" customFormat="1" x14ac:dyDescent="0.2">
      <c r="A285" s="287"/>
      <c r="B285" s="287"/>
      <c r="C285" s="287"/>
      <c r="D285" s="284"/>
      <c r="E285" s="287"/>
      <c r="F285" s="284"/>
      <c r="G285" s="284"/>
      <c r="H285" s="284"/>
      <c r="I285" s="284"/>
      <c r="J285" s="284"/>
      <c r="K285" s="284"/>
      <c r="L285" s="284"/>
      <c r="M285" s="281"/>
      <c r="N285" s="281"/>
      <c r="O285" s="281"/>
      <c r="P285" s="281"/>
      <c r="Q285" s="281"/>
      <c r="R285" s="281"/>
      <c r="S285" s="283"/>
      <c r="T285" s="282"/>
      <c r="U285" s="281"/>
      <c r="V285" s="280"/>
      <c r="W285" s="280"/>
      <c r="X285" s="279"/>
      <c r="Y285" s="279"/>
      <c r="Z285" s="279"/>
      <c r="AA285" s="279"/>
      <c r="AB285" s="279"/>
      <c r="AC285" s="279"/>
      <c r="AD285" s="279"/>
      <c r="AE285" s="279"/>
      <c r="AF285" s="278"/>
      <c r="AG285" s="278"/>
      <c r="AH285" s="278"/>
      <c r="AI285" s="278"/>
      <c r="AJ285" s="278"/>
      <c r="AK285" s="278"/>
      <c r="AL285" s="278"/>
      <c r="AM285" s="278"/>
      <c r="AN285" s="278"/>
      <c r="AO285" s="278"/>
      <c r="AP285" s="278"/>
      <c r="AQ285" s="278"/>
      <c r="AR285" s="278"/>
      <c r="AS285" s="278"/>
      <c r="AT285" s="278"/>
      <c r="AU285" s="278"/>
      <c r="AV285" s="278"/>
      <c r="AW285" s="278"/>
      <c r="AX285" s="278"/>
      <c r="AY285" s="278"/>
      <c r="AZ285" s="278"/>
      <c r="BA285" s="278"/>
      <c r="BB285" s="278"/>
      <c r="BC285" s="278"/>
      <c r="BD285" s="278"/>
      <c r="BE285" s="278"/>
      <c r="BF285" s="278"/>
      <c r="BG285" s="278"/>
      <c r="BH285" s="278"/>
      <c r="BI285" s="278"/>
      <c r="BJ285" s="278"/>
      <c r="BK285" s="278"/>
      <c r="BL285" s="278"/>
      <c r="BM285" s="278"/>
      <c r="BN285" s="278"/>
    </row>
    <row r="286" spans="1:66" s="277" customFormat="1" x14ac:dyDescent="0.2">
      <c r="A286" s="287"/>
      <c r="B286" s="287"/>
      <c r="C286" s="287"/>
      <c r="D286" s="284"/>
      <c r="E286" s="287"/>
      <c r="F286" s="284"/>
      <c r="G286" s="284"/>
      <c r="H286" s="284"/>
      <c r="I286" s="284"/>
      <c r="J286" s="284"/>
      <c r="K286" s="284"/>
      <c r="L286" s="284"/>
      <c r="M286" s="281"/>
      <c r="N286" s="281"/>
      <c r="O286" s="281"/>
      <c r="P286" s="281"/>
      <c r="Q286" s="281"/>
      <c r="R286" s="281"/>
      <c r="S286" s="283"/>
      <c r="T286" s="282"/>
      <c r="U286" s="281"/>
      <c r="V286" s="280"/>
      <c r="W286" s="280"/>
      <c r="X286" s="279"/>
      <c r="Y286" s="279"/>
      <c r="Z286" s="279"/>
      <c r="AA286" s="279"/>
      <c r="AB286" s="279"/>
      <c r="AC286" s="279"/>
      <c r="AD286" s="279"/>
      <c r="AE286" s="279"/>
      <c r="AF286" s="278"/>
      <c r="AG286" s="278"/>
      <c r="AH286" s="278"/>
      <c r="AI286" s="278"/>
      <c r="AJ286" s="278"/>
      <c r="AK286" s="278"/>
      <c r="AL286" s="278"/>
      <c r="AM286" s="278"/>
      <c r="AN286" s="278"/>
      <c r="AO286" s="278"/>
      <c r="AP286" s="278"/>
      <c r="AQ286" s="278"/>
      <c r="AR286" s="278"/>
      <c r="AS286" s="278"/>
      <c r="AT286" s="278"/>
      <c r="AU286" s="278"/>
      <c r="AV286" s="278"/>
      <c r="AW286" s="278"/>
      <c r="AX286" s="278"/>
      <c r="AY286" s="278"/>
      <c r="AZ286" s="278"/>
      <c r="BA286" s="278"/>
      <c r="BB286" s="278"/>
      <c r="BC286" s="278"/>
      <c r="BD286" s="278"/>
      <c r="BE286" s="278"/>
      <c r="BF286" s="278"/>
      <c r="BG286" s="278"/>
      <c r="BH286" s="278"/>
      <c r="BI286" s="278"/>
      <c r="BJ286" s="278"/>
      <c r="BK286" s="278"/>
      <c r="BL286" s="278"/>
      <c r="BM286" s="278"/>
      <c r="BN286" s="278"/>
    </row>
    <row r="287" spans="1:66" s="277" customFormat="1" x14ac:dyDescent="0.2">
      <c r="A287" s="287"/>
      <c r="B287" s="287"/>
      <c r="C287" s="287"/>
      <c r="D287" s="284"/>
      <c r="E287" s="287"/>
      <c r="F287" s="284"/>
      <c r="G287" s="284"/>
      <c r="H287" s="284"/>
      <c r="I287" s="284"/>
      <c r="J287" s="284"/>
      <c r="K287" s="284"/>
      <c r="L287" s="284"/>
      <c r="M287" s="281"/>
      <c r="N287" s="281"/>
      <c r="O287" s="281"/>
      <c r="P287" s="281"/>
      <c r="Q287" s="281"/>
      <c r="R287" s="281"/>
      <c r="S287" s="283"/>
      <c r="T287" s="282"/>
      <c r="U287" s="281"/>
      <c r="V287" s="280"/>
      <c r="W287" s="280"/>
      <c r="X287" s="279"/>
      <c r="Y287" s="279"/>
      <c r="Z287" s="279"/>
      <c r="AA287" s="279"/>
      <c r="AB287" s="279"/>
      <c r="AC287" s="279"/>
      <c r="AD287" s="279"/>
      <c r="AE287" s="279"/>
      <c r="AF287" s="278"/>
      <c r="AG287" s="278"/>
      <c r="AH287" s="278"/>
      <c r="AI287" s="278"/>
      <c r="AJ287" s="278"/>
      <c r="AK287" s="278"/>
      <c r="AL287" s="278"/>
      <c r="AM287" s="278"/>
      <c r="AN287" s="278"/>
      <c r="AO287" s="278"/>
      <c r="AP287" s="278"/>
      <c r="AQ287" s="278"/>
      <c r="AR287" s="278"/>
      <c r="AS287" s="278"/>
      <c r="AT287" s="278"/>
      <c r="AU287" s="278"/>
      <c r="AV287" s="278"/>
      <c r="AW287" s="278"/>
      <c r="AX287" s="278"/>
      <c r="AY287" s="278"/>
      <c r="AZ287" s="278"/>
      <c r="BA287" s="278"/>
      <c r="BB287" s="278"/>
      <c r="BC287" s="278"/>
      <c r="BD287" s="278"/>
      <c r="BE287" s="278"/>
      <c r="BF287" s="278"/>
      <c r="BG287" s="278"/>
      <c r="BH287" s="278"/>
      <c r="BI287" s="278"/>
      <c r="BJ287" s="278"/>
      <c r="BK287" s="278"/>
      <c r="BL287" s="278"/>
      <c r="BM287" s="278"/>
      <c r="BN287" s="278"/>
    </row>
    <row r="288" spans="1:66" s="277" customFormat="1" x14ac:dyDescent="0.2">
      <c r="A288" s="287"/>
      <c r="B288" s="287"/>
      <c r="C288" s="287"/>
      <c r="D288" s="284"/>
      <c r="E288" s="287"/>
      <c r="F288" s="284"/>
      <c r="G288" s="284"/>
      <c r="H288" s="284"/>
      <c r="I288" s="284"/>
      <c r="J288" s="284"/>
      <c r="K288" s="284"/>
      <c r="L288" s="284"/>
      <c r="M288" s="281"/>
      <c r="N288" s="281"/>
      <c r="O288" s="281"/>
      <c r="P288" s="281"/>
      <c r="Q288" s="281"/>
      <c r="R288" s="281"/>
      <c r="S288" s="283"/>
      <c r="T288" s="282"/>
      <c r="U288" s="281"/>
      <c r="V288" s="280"/>
      <c r="W288" s="280"/>
      <c r="X288" s="279"/>
      <c r="Y288" s="279"/>
      <c r="Z288" s="279"/>
      <c r="AA288" s="279"/>
      <c r="AB288" s="279"/>
      <c r="AC288" s="279"/>
      <c r="AD288" s="279"/>
      <c r="AE288" s="279"/>
      <c r="AF288" s="278"/>
      <c r="AG288" s="278"/>
      <c r="AH288" s="278"/>
      <c r="AI288" s="278"/>
      <c r="AJ288" s="278"/>
      <c r="AK288" s="278"/>
      <c r="AL288" s="278"/>
      <c r="AM288" s="278"/>
      <c r="AN288" s="278"/>
      <c r="AO288" s="278"/>
      <c r="AP288" s="278"/>
      <c r="AQ288" s="278"/>
      <c r="AR288" s="278"/>
      <c r="AS288" s="278"/>
      <c r="AT288" s="278"/>
      <c r="AU288" s="278"/>
      <c r="AV288" s="278"/>
      <c r="AW288" s="278"/>
      <c r="AX288" s="278"/>
      <c r="AY288" s="278"/>
      <c r="AZ288" s="278"/>
      <c r="BA288" s="278"/>
      <c r="BB288" s="278"/>
      <c r="BC288" s="278"/>
      <c r="BD288" s="278"/>
      <c r="BE288" s="278"/>
      <c r="BF288" s="278"/>
      <c r="BG288" s="278"/>
      <c r="BH288" s="278"/>
      <c r="BI288" s="278"/>
      <c r="BJ288" s="278"/>
      <c r="BK288" s="278"/>
      <c r="BL288" s="278"/>
      <c r="BM288" s="278"/>
      <c r="BN288" s="278"/>
    </row>
    <row r="289" spans="1:66" s="277" customFormat="1" x14ac:dyDescent="0.2">
      <c r="A289" s="287"/>
      <c r="B289" s="287"/>
      <c r="C289" s="287"/>
      <c r="D289" s="284"/>
      <c r="E289" s="287"/>
      <c r="F289" s="284"/>
      <c r="G289" s="284"/>
      <c r="H289" s="284"/>
      <c r="I289" s="284"/>
      <c r="J289" s="284"/>
      <c r="K289" s="284"/>
      <c r="L289" s="284"/>
      <c r="M289" s="281"/>
      <c r="N289" s="281"/>
      <c r="O289" s="281"/>
      <c r="P289" s="281"/>
      <c r="Q289" s="281"/>
      <c r="R289" s="281"/>
      <c r="S289" s="283"/>
      <c r="T289" s="282"/>
      <c r="U289" s="281"/>
      <c r="V289" s="280"/>
      <c r="W289" s="280"/>
      <c r="X289" s="279"/>
      <c r="Y289" s="279"/>
      <c r="Z289" s="279"/>
      <c r="AA289" s="279"/>
      <c r="AB289" s="279"/>
      <c r="AC289" s="279"/>
      <c r="AD289" s="279"/>
      <c r="AE289" s="279"/>
      <c r="AF289" s="278"/>
      <c r="AG289" s="278"/>
      <c r="AH289" s="278"/>
      <c r="AI289" s="278"/>
      <c r="AJ289" s="278"/>
      <c r="AK289" s="278"/>
      <c r="AL289" s="278"/>
      <c r="AM289" s="278"/>
      <c r="AN289" s="278"/>
      <c r="AO289" s="278"/>
      <c r="AP289" s="278"/>
      <c r="AQ289" s="278"/>
      <c r="AR289" s="278"/>
      <c r="AS289" s="278"/>
      <c r="AT289" s="278"/>
      <c r="AU289" s="278"/>
      <c r="AV289" s="278"/>
      <c r="AW289" s="278"/>
      <c r="AX289" s="278"/>
      <c r="AY289" s="278"/>
      <c r="AZ289" s="278"/>
      <c r="BA289" s="278"/>
      <c r="BB289" s="278"/>
      <c r="BC289" s="278"/>
      <c r="BD289" s="278"/>
      <c r="BE289" s="278"/>
      <c r="BF289" s="278"/>
      <c r="BG289" s="278"/>
      <c r="BH289" s="278"/>
      <c r="BI289" s="278"/>
      <c r="BJ289" s="278"/>
      <c r="BK289" s="278"/>
      <c r="BL289" s="278"/>
      <c r="BM289" s="278"/>
      <c r="BN289" s="278"/>
    </row>
    <row r="290" spans="1:66" s="277" customFormat="1" x14ac:dyDescent="0.2">
      <c r="A290" s="287"/>
      <c r="B290" s="287"/>
      <c r="C290" s="287"/>
      <c r="D290" s="284"/>
      <c r="E290" s="287"/>
      <c r="F290" s="284"/>
      <c r="G290" s="284"/>
      <c r="H290" s="284"/>
      <c r="I290" s="284"/>
      <c r="J290" s="284"/>
      <c r="K290" s="284"/>
      <c r="L290" s="284"/>
      <c r="M290" s="281"/>
      <c r="N290" s="281"/>
      <c r="O290" s="281"/>
      <c r="P290" s="281"/>
      <c r="Q290" s="281"/>
      <c r="R290" s="281"/>
      <c r="S290" s="283"/>
      <c r="T290" s="282"/>
      <c r="U290" s="281"/>
      <c r="V290" s="280"/>
      <c r="W290" s="280"/>
      <c r="X290" s="279"/>
      <c r="Y290" s="279"/>
      <c r="Z290" s="279"/>
      <c r="AA290" s="279"/>
      <c r="AB290" s="279"/>
      <c r="AC290" s="279"/>
      <c r="AD290" s="279"/>
      <c r="AE290" s="279"/>
      <c r="AF290" s="278"/>
      <c r="AG290" s="278"/>
      <c r="AH290" s="278"/>
      <c r="AI290" s="278"/>
      <c r="AJ290" s="278"/>
      <c r="AK290" s="278"/>
      <c r="AL290" s="278"/>
      <c r="AM290" s="278"/>
      <c r="AN290" s="278"/>
      <c r="AO290" s="278"/>
      <c r="AP290" s="278"/>
      <c r="AQ290" s="278"/>
      <c r="AR290" s="278"/>
      <c r="AS290" s="278"/>
      <c r="AT290" s="278"/>
      <c r="AU290" s="278"/>
      <c r="AV290" s="278"/>
      <c r="AW290" s="278"/>
      <c r="AX290" s="278"/>
      <c r="AY290" s="278"/>
      <c r="AZ290" s="278"/>
      <c r="BA290" s="278"/>
      <c r="BB290" s="278"/>
      <c r="BC290" s="278"/>
      <c r="BD290" s="278"/>
      <c r="BE290" s="278"/>
      <c r="BF290" s="278"/>
      <c r="BG290" s="278"/>
      <c r="BH290" s="278"/>
      <c r="BI290" s="278"/>
      <c r="BJ290" s="278"/>
      <c r="BK290" s="278"/>
      <c r="BL290" s="278"/>
      <c r="BM290" s="278"/>
      <c r="BN290" s="278"/>
    </row>
    <row r="291" spans="1:66" s="277" customFormat="1" x14ac:dyDescent="0.2">
      <c r="A291" s="287"/>
      <c r="B291" s="287"/>
      <c r="C291" s="287"/>
      <c r="D291" s="284"/>
      <c r="E291" s="287"/>
      <c r="F291" s="284"/>
      <c r="G291" s="284"/>
      <c r="H291" s="284"/>
      <c r="I291" s="284"/>
      <c r="J291" s="284"/>
      <c r="K291" s="284"/>
      <c r="L291" s="284"/>
      <c r="M291" s="281"/>
      <c r="N291" s="281"/>
      <c r="O291" s="281"/>
      <c r="P291" s="281"/>
      <c r="Q291" s="281"/>
      <c r="R291" s="281"/>
      <c r="S291" s="283"/>
      <c r="T291" s="282"/>
      <c r="U291" s="281"/>
      <c r="V291" s="280"/>
      <c r="W291" s="280"/>
      <c r="X291" s="279"/>
      <c r="Y291" s="279"/>
      <c r="Z291" s="279"/>
      <c r="AA291" s="279"/>
      <c r="AB291" s="279"/>
      <c r="AC291" s="279"/>
      <c r="AD291" s="279"/>
      <c r="AE291" s="279"/>
      <c r="AF291" s="278"/>
      <c r="AG291" s="278"/>
      <c r="AH291" s="278"/>
      <c r="AI291" s="278"/>
      <c r="AJ291" s="278"/>
      <c r="AK291" s="278"/>
      <c r="AL291" s="278"/>
      <c r="AM291" s="278"/>
      <c r="AN291" s="278"/>
      <c r="AO291" s="278"/>
      <c r="AP291" s="278"/>
      <c r="AQ291" s="278"/>
      <c r="AR291" s="278"/>
      <c r="AS291" s="278"/>
      <c r="AT291" s="278"/>
      <c r="AU291" s="278"/>
      <c r="AV291" s="278"/>
      <c r="AW291" s="278"/>
      <c r="AX291" s="278"/>
      <c r="AY291" s="278"/>
      <c r="AZ291" s="278"/>
      <c r="BA291" s="278"/>
      <c r="BB291" s="278"/>
      <c r="BC291" s="278"/>
      <c r="BD291" s="278"/>
      <c r="BE291" s="278"/>
      <c r="BF291" s="278"/>
      <c r="BG291" s="278"/>
      <c r="BH291" s="278"/>
      <c r="BI291" s="278"/>
      <c r="BJ291" s="278"/>
      <c r="BK291" s="278"/>
      <c r="BL291" s="278"/>
      <c r="BM291" s="278"/>
      <c r="BN291" s="278"/>
    </row>
    <row r="292" spans="1:66" s="277" customFormat="1" x14ac:dyDescent="0.2">
      <c r="A292" s="287"/>
      <c r="B292" s="287"/>
      <c r="C292" s="287"/>
      <c r="D292" s="284"/>
      <c r="E292" s="287"/>
      <c r="F292" s="284"/>
      <c r="G292" s="284"/>
      <c r="H292" s="284"/>
      <c r="I292" s="284"/>
      <c r="J292" s="284"/>
      <c r="K292" s="284"/>
      <c r="L292" s="284"/>
      <c r="M292" s="281"/>
      <c r="N292" s="281"/>
      <c r="O292" s="281"/>
      <c r="P292" s="281"/>
      <c r="Q292" s="281"/>
      <c r="R292" s="281"/>
      <c r="S292" s="283"/>
      <c r="T292" s="282"/>
      <c r="U292" s="281"/>
      <c r="V292" s="280"/>
      <c r="W292" s="280"/>
      <c r="X292" s="279"/>
      <c r="Y292" s="279"/>
      <c r="Z292" s="279"/>
      <c r="AA292" s="279"/>
      <c r="AB292" s="279"/>
      <c r="AC292" s="279"/>
      <c r="AD292" s="279"/>
      <c r="AE292" s="279"/>
      <c r="AF292" s="278"/>
      <c r="AG292" s="278"/>
      <c r="AH292" s="278"/>
      <c r="AI292" s="278"/>
      <c r="AJ292" s="278"/>
      <c r="AK292" s="278"/>
      <c r="AL292" s="278"/>
      <c r="AM292" s="278"/>
      <c r="AN292" s="278"/>
      <c r="AO292" s="278"/>
      <c r="AP292" s="278"/>
      <c r="AQ292" s="278"/>
      <c r="AR292" s="278"/>
      <c r="AS292" s="278"/>
      <c r="AT292" s="278"/>
      <c r="AU292" s="278"/>
      <c r="AV292" s="278"/>
      <c r="AW292" s="278"/>
      <c r="AX292" s="278"/>
      <c r="AY292" s="278"/>
      <c r="AZ292" s="278"/>
      <c r="BA292" s="278"/>
      <c r="BB292" s="278"/>
      <c r="BC292" s="278"/>
      <c r="BD292" s="278"/>
      <c r="BE292" s="278"/>
      <c r="BF292" s="278"/>
      <c r="BG292" s="278"/>
      <c r="BH292" s="278"/>
      <c r="BI292" s="278"/>
      <c r="BJ292" s="278"/>
      <c r="BK292" s="278"/>
      <c r="BL292" s="278"/>
      <c r="BM292" s="278"/>
      <c r="BN292" s="278"/>
    </row>
    <row r="293" spans="1:66" s="277" customFormat="1" x14ac:dyDescent="0.2">
      <c r="A293" s="287"/>
      <c r="B293" s="287"/>
      <c r="C293" s="287"/>
      <c r="D293" s="284"/>
      <c r="E293" s="287"/>
      <c r="F293" s="284"/>
      <c r="G293" s="284"/>
      <c r="H293" s="284"/>
      <c r="I293" s="284"/>
      <c r="J293" s="284"/>
      <c r="K293" s="284"/>
      <c r="L293" s="284"/>
      <c r="M293" s="281"/>
      <c r="N293" s="281"/>
      <c r="O293" s="281"/>
      <c r="P293" s="281"/>
      <c r="Q293" s="281"/>
      <c r="R293" s="281"/>
      <c r="S293" s="283"/>
      <c r="T293" s="282"/>
      <c r="U293" s="281"/>
      <c r="V293" s="280"/>
      <c r="W293" s="280"/>
      <c r="X293" s="279"/>
      <c r="Y293" s="279"/>
      <c r="Z293" s="279"/>
      <c r="AA293" s="279"/>
      <c r="AB293" s="279"/>
      <c r="AC293" s="279"/>
      <c r="AD293" s="279"/>
      <c r="AE293" s="279"/>
      <c r="AF293" s="278"/>
      <c r="AG293" s="278"/>
      <c r="AH293" s="278"/>
      <c r="AI293" s="278"/>
      <c r="AJ293" s="278"/>
      <c r="AK293" s="278"/>
      <c r="AL293" s="278"/>
      <c r="AM293" s="278"/>
      <c r="AN293" s="278"/>
      <c r="AO293" s="278"/>
      <c r="AP293" s="278"/>
      <c r="AQ293" s="278"/>
      <c r="AR293" s="278"/>
      <c r="AS293" s="278"/>
      <c r="AT293" s="278"/>
      <c r="AU293" s="278"/>
      <c r="AV293" s="278"/>
      <c r="AW293" s="278"/>
      <c r="AX293" s="278"/>
      <c r="AY293" s="278"/>
      <c r="AZ293" s="278"/>
      <c r="BA293" s="278"/>
      <c r="BB293" s="278"/>
      <c r="BC293" s="278"/>
      <c r="BD293" s="278"/>
      <c r="BE293" s="278"/>
      <c r="BF293" s="278"/>
      <c r="BG293" s="278"/>
      <c r="BH293" s="278"/>
      <c r="BI293" s="278"/>
      <c r="BJ293" s="278"/>
      <c r="BK293" s="278"/>
      <c r="BL293" s="278"/>
      <c r="BM293" s="278"/>
      <c r="BN293" s="278"/>
    </row>
    <row r="294" spans="1:66" s="277" customFormat="1" x14ac:dyDescent="0.2">
      <c r="A294" s="287"/>
      <c r="B294" s="287"/>
      <c r="C294" s="287"/>
      <c r="D294" s="284"/>
      <c r="E294" s="287"/>
      <c r="F294" s="284"/>
      <c r="G294" s="284"/>
      <c r="H294" s="284"/>
      <c r="I294" s="284"/>
      <c r="J294" s="284"/>
      <c r="K294" s="284"/>
      <c r="L294" s="284"/>
      <c r="M294" s="281"/>
      <c r="N294" s="281"/>
      <c r="O294" s="281"/>
      <c r="P294" s="281"/>
      <c r="Q294" s="281"/>
      <c r="R294" s="281"/>
      <c r="S294" s="283"/>
      <c r="T294" s="282"/>
      <c r="U294" s="281"/>
      <c r="V294" s="280"/>
      <c r="W294" s="280"/>
      <c r="X294" s="279"/>
      <c r="Y294" s="279"/>
      <c r="Z294" s="279"/>
      <c r="AA294" s="279"/>
      <c r="AB294" s="279"/>
      <c r="AC294" s="279"/>
      <c r="AD294" s="279"/>
      <c r="AE294" s="279"/>
      <c r="AF294" s="278"/>
      <c r="AG294" s="278"/>
      <c r="AH294" s="278"/>
      <c r="AI294" s="278"/>
      <c r="AJ294" s="278"/>
      <c r="AK294" s="278"/>
      <c r="AL294" s="278"/>
      <c r="AM294" s="278"/>
      <c r="AN294" s="278"/>
      <c r="AO294" s="278"/>
      <c r="AP294" s="278"/>
      <c r="AQ294" s="278"/>
      <c r="AR294" s="278"/>
      <c r="AS294" s="278"/>
      <c r="AT294" s="278"/>
      <c r="AU294" s="278"/>
      <c r="AV294" s="278"/>
      <c r="AW294" s="278"/>
      <c r="AX294" s="278"/>
      <c r="AY294" s="278"/>
      <c r="AZ294" s="278"/>
      <c r="BA294" s="278"/>
      <c r="BB294" s="278"/>
      <c r="BC294" s="278"/>
      <c r="BD294" s="278"/>
      <c r="BE294" s="278"/>
      <c r="BF294" s="278"/>
      <c r="BG294" s="278"/>
      <c r="BH294" s="278"/>
      <c r="BI294" s="278"/>
      <c r="BJ294" s="278"/>
      <c r="BK294" s="278"/>
      <c r="BL294" s="278"/>
      <c r="BM294" s="278"/>
      <c r="BN294" s="278"/>
    </row>
    <row r="295" spans="1:66" s="277" customFormat="1" x14ac:dyDescent="0.2">
      <c r="A295" s="287"/>
      <c r="B295" s="287"/>
      <c r="C295" s="287"/>
      <c r="D295" s="284"/>
      <c r="E295" s="287"/>
      <c r="F295" s="284"/>
      <c r="G295" s="284"/>
      <c r="H295" s="284"/>
      <c r="I295" s="284"/>
      <c r="J295" s="284"/>
      <c r="K295" s="284"/>
      <c r="L295" s="284"/>
      <c r="M295" s="281"/>
      <c r="N295" s="281"/>
      <c r="O295" s="281"/>
      <c r="P295" s="281"/>
      <c r="Q295" s="281"/>
      <c r="R295" s="281"/>
      <c r="S295" s="283"/>
      <c r="T295" s="282"/>
      <c r="U295" s="281"/>
      <c r="V295" s="280"/>
      <c r="W295" s="280"/>
      <c r="X295" s="279"/>
      <c r="Y295" s="279"/>
      <c r="Z295" s="279"/>
      <c r="AA295" s="279"/>
      <c r="AB295" s="279"/>
      <c r="AC295" s="279"/>
      <c r="AD295" s="279"/>
      <c r="AE295" s="279"/>
      <c r="AF295" s="278"/>
      <c r="AG295" s="278"/>
      <c r="AH295" s="278"/>
      <c r="AI295" s="278"/>
      <c r="AJ295" s="278"/>
      <c r="AK295" s="278"/>
      <c r="AL295" s="278"/>
      <c r="AM295" s="278"/>
      <c r="AN295" s="278"/>
      <c r="AO295" s="278"/>
      <c r="AP295" s="278"/>
      <c r="AQ295" s="278"/>
      <c r="AR295" s="278"/>
      <c r="AS295" s="278"/>
      <c r="AT295" s="278"/>
      <c r="AU295" s="278"/>
      <c r="AV295" s="278"/>
      <c r="AW295" s="278"/>
      <c r="AX295" s="278"/>
      <c r="AY295" s="278"/>
      <c r="AZ295" s="278"/>
      <c r="BA295" s="278"/>
      <c r="BB295" s="278"/>
      <c r="BC295" s="278"/>
      <c r="BD295" s="278"/>
      <c r="BE295" s="278"/>
      <c r="BF295" s="278"/>
      <c r="BG295" s="278"/>
      <c r="BH295" s="278"/>
      <c r="BI295" s="278"/>
      <c r="BJ295" s="278"/>
      <c r="BK295" s="278"/>
      <c r="BL295" s="278"/>
      <c r="BM295" s="278"/>
      <c r="BN295" s="278"/>
    </row>
    <row r="296" spans="1:66" s="277" customFormat="1" x14ac:dyDescent="0.2">
      <c r="A296" s="287"/>
      <c r="B296" s="287"/>
      <c r="C296" s="287"/>
      <c r="D296" s="284"/>
      <c r="E296" s="287"/>
      <c r="F296" s="284"/>
      <c r="G296" s="284"/>
      <c r="H296" s="284"/>
      <c r="I296" s="284"/>
      <c r="J296" s="284"/>
      <c r="K296" s="284"/>
      <c r="L296" s="284"/>
      <c r="M296" s="281"/>
      <c r="N296" s="281"/>
      <c r="O296" s="281"/>
      <c r="P296" s="281"/>
      <c r="Q296" s="281"/>
      <c r="R296" s="281"/>
      <c r="S296" s="283"/>
      <c r="T296" s="282"/>
      <c r="U296" s="281"/>
      <c r="V296" s="280"/>
      <c r="W296" s="280"/>
      <c r="X296" s="279"/>
      <c r="Y296" s="279"/>
      <c r="Z296" s="279"/>
      <c r="AA296" s="279"/>
      <c r="AB296" s="279"/>
      <c r="AC296" s="279"/>
      <c r="AD296" s="279"/>
      <c r="AE296" s="279"/>
      <c r="AF296" s="278"/>
      <c r="AG296" s="278"/>
      <c r="AH296" s="278"/>
      <c r="AI296" s="278"/>
      <c r="AJ296" s="278"/>
      <c r="AK296" s="278"/>
      <c r="AL296" s="278"/>
      <c r="AM296" s="278"/>
      <c r="AN296" s="278"/>
      <c r="AO296" s="278"/>
      <c r="AP296" s="278"/>
      <c r="AQ296" s="278"/>
      <c r="AR296" s="278"/>
      <c r="AS296" s="278"/>
      <c r="AT296" s="278"/>
      <c r="AU296" s="278"/>
      <c r="AV296" s="278"/>
      <c r="AW296" s="278"/>
      <c r="AX296" s="278"/>
      <c r="AY296" s="278"/>
      <c r="AZ296" s="278"/>
      <c r="BA296" s="278"/>
      <c r="BB296" s="278"/>
      <c r="BC296" s="278"/>
      <c r="BD296" s="278"/>
      <c r="BE296" s="278"/>
      <c r="BF296" s="278"/>
      <c r="BG296" s="278"/>
      <c r="BH296" s="278"/>
      <c r="BI296" s="278"/>
      <c r="BJ296" s="278"/>
      <c r="BK296" s="278"/>
      <c r="BL296" s="278"/>
      <c r="BM296" s="278"/>
      <c r="BN296" s="278"/>
    </row>
    <row r="297" spans="1:66" s="277" customFormat="1" x14ac:dyDescent="0.2">
      <c r="A297" s="287"/>
      <c r="B297" s="287"/>
      <c r="C297" s="287"/>
      <c r="D297" s="284"/>
      <c r="E297" s="287"/>
      <c r="F297" s="284"/>
      <c r="G297" s="284"/>
      <c r="H297" s="284"/>
      <c r="I297" s="284"/>
      <c r="J297" s="284"/>
      <c r="K297" s="284"/>
      <c r="L297" s="284"/>
      <c r="M297" s="281"/>
      <c r="N297" s="281"/>
      <c r="O297" s="281"/>
      <c r="P297" s="281"/>
      <c r="Q297" s="281"/>
      <c r="R297" s="281"/>
      <c r="S297" s="283"/>
      <c r="T297" s="282"/>
      <c r="U297" s="281"/>
      <c r="V297" s="280"/>
      <c r="W297" s="280"/>
      <c r="X297" s="279"/>
      <c r="Y297" s="279"/>
      <c r="Z297" s="279"/>
      <c r="AA297" s="279"/>
      <c r="AB297" s="279"/>
      <c r="AC297" s="279"/>
      <c r="AD297" s="279"/>
      <c r="AE297" s="279"/>
      <c r="AF297" s="278"/>
      <c r="AG297" s="278"/>
      <c r="AH297" s="278"/>
      <c r="AI297" s="278"/>
      <c r="AJ297" s="278"/>
      <c r="AK297" s="278"/>
      <c r="AL297" s="278"/>
      <c r="AM297" s="278"/>
      <c r="AN297" s="278"/>
      <c r="AO297" s="278"/>
      <c r="AP297" s="278"/>
      <c r="AQ297" s="278"/>
      <c r="AR297" s="278"/>
      <c r="AS297" s="278"/>
      <c r="AT297" s="278"/>
      <c r="AU297" s="278"/>
      <c r="AV297" s="278"/>
      <c r="AW297" s="278"/>
      <c r="AX297" s="278"/>
      <c r="AY297" s="278"/>
      <c r="AZ297" s="278"/>
      <c r="BA297" s="278"/>
      <c r="BB297" s="278"/>
      <c r="BC297" s="278"/>
      <c r="BD297" s="278"/>
      <c r="BE297" s="278"/>
      <c r="BF297" s="278"/>
      <c r="BG297" s="278"/>
      <c r="BH297" s="278"/>
      <c r="BI297" s="278"/>
      <c r="BJ297" s="278"/>
      <c r="BK297" s="278"/>
      <c r="BL297" s="278"/>
      <c r="BM297" s="278"/>
      <c r="BN297" s="278"/>
    </row>
    <row r="298" spans="1:66" s="277" customFormat="1" x14ac:dyDescent="0.2">
      <c r="A298" s="287"/>
      <c r="B298" s="287"/>
      <c r="C298" s="287"/>
      <c r="D298" s="284"/>
      <c r="E298" s="287"/>
      <c r="F298" s="284"/>
      <c r="G298" s="284"/>
      <c r="H298" s="284"/>
      <c r="I298" s="284"/>
      <c r="J298" s="284"/>
      <c r="K298" s="284"/>
      <c r="L298" s="284"/>
      <c r="M298" s="281"/>
      <c r="N298" s="281"/>
      <c r="O298" s="281"/>
      <c r="P298" s="281"/>
      <c r="Q298" s="281"/>
      <c r="R298" s="281"/>
      <c r="S298" s="283"/>
      <c r="T298" s="282"/>
      <c r="U298" s="281"/>
      <c r="V298" s="280"/>
      <c r="W298" s="280"/>
      <c r="X298" s="279"/>
      <c r="Y298" s="279"/>
      <c r="Z298" s="279"/>
      <c r="AA298" s="279"/>
      <c r="AB298" s="279"/>
      <c r="AC298" s="279"/>
      <c r="AD298" s="279"/>
      <c r="AE298" s="279"/>
      <c r="AF298" s="278"/>
      <c r="AG298" s="278"/>
      <c r="AH298" s="278"/>
      <c r="AI298" s="278"/>
      <c r="AJ298" s="278"/>
      <c r="AK298" s="278"/>
      <c r="AL298" s="278"/>
      <c r="AM298" s="278"/>
      <c r="AN298" s="278"/>
      <c r="AO298" s="278"/>
      <c r="AP298" s="278"/>
      <c r="AQ298" s="278"/>
      <c r="AR298" s="278"/>
      <c r="AS298" s="278"/>
      <c r="AT298" s="278"/>
      <c r="AU298" s="278"/>
      <c r="AV298" s="278"/>
      <c r="AW298" s="278"/>
      <c r="AX298" s="278"/>
      <c r="AY298" s="278"/>
      <c r="AZ298" s="278"/>
      <c r="BA298" s="278"/>
      <c r="BB298" s="278"/>
      <c r="BC298" s="278"/>
      <c r="BD298" s="278"/>
      <c r="BE298" s="278"/>
      <c r="BF298" s="278"/>
      <c r="BG298" s="278"/>
      <c r="BH298" s="278"/>
      <c r="BI298" s="278"/>
      <c r="BJ298" s="278"/>
      <c r="BK298" s="278"/>
      <c r="BL298" s="278"/>
      <c r="BM298" s="278"/>
      <c r="BN298" s="278"/>
    </row>
    <row r="299" spans="1:66" s="277" customFormat="1" x14ac:dyDescent="0.2">
      <c r="A299" s="287"/>
      <c r="B299" s="287"/>
      <c r="C299" s="287"/>
      <c r="D299" s="284"/>
      <c r="E299" s="287"/>
      <c r="F299" s="284"/>
      <c r="G299" s="284"/>
      <c r="H299" s="284"/>
      <c r="I299" s="284"/>
      <c r="J299" s="284"/>
      <c r="K299" s="284"/>
      <c r="L299" s="284"/>
      <c r="M299" s="281"/>
      <c r="N299" s="281"/>
      <c r="O299" s="281"/>
      <c r="P299" s="281"/>
      <c r="Q299" s="281"/>
      <c r="R299" s="281"/>
      <c r="S299" s="283"/>
      <c r="T299" s="282"/>
      <c r="U299" s="281"/>
      <c r="V299" s="280"/>
      <c r="W299" s="280"/>
      <c r="X299" s="279"/>
      <c r="Y299" s="279"/>
      <c r="Z299" s="279"/>
      <c r="AA299" s="279"/>
      <c r="AB299" s="279"/>
      <c r="AC299" s="279"/>
      <c r="AD299" s="279"/>
      <c r="AE299" s="279"/>
      <c r="AF299" s="278"/>
      <c r="AG299" s="278"/>
      <c r="AH299" s="278"/>
      <c r="AI299" s="278"/>
      <c r="AJ299" s="278"/>
      <c r="AK299" s="278"/>
      <c r="AL299" s="278"/>
      <c r="AM299" s="278"/>
      <c r="AN299" s="278"/>
      <c r="AO299" s="278"/>
      <c r="AP299" s="278"/>
      <c r="AQ299" s="278"/>
      <c r="AR299" s="278"/>
      <c r="AS299" s="278"/>
      <c r="AT299" s="278"/>
      <c r="AU299" s="278"/>
      <c r="AV299" s="278"/>
      <c r="AW299" s="278"/>
      <c r="AX299" s="278"/>
      <c r="AY299" s="278"/>
      <c r="AZ299" s="278"/>
      <c r="BA299" s="278"/>
      <c r="BB299" s="278"/>
      <c r="BC299" s="278"/>
      <c r="BD299" s="278"/>
      <c r="BE299" s="278"/>
      <c r="BF299" s="278"/>
      <c r="BG299" s="278"/>
      <c r="BH299" s="278"/>
      <c r="BI299" s="278"/>
      <c r="BJ299" s="278"/>
      <c r="BK299" s="278"/>
      <c r="BL299" s="278"/>
      <c r="BM299" s="278"/>
      <c r="BN299" s="278"/>
    </row>
    <row r="300" spans="1:66" s="277" customFormat="1" x14ac:dyDescent="0.2">
      <c r="A300" s="287"/>
      <c r="B300" s="287"/>
      <c r="C300" s="287"/>
      <c r="D300" s="284"/>
      <c r="E300" s="287"/>
      <c r="F300" s="284"/>
      <c r="G300" s="284"/>
      <c r="H300" s="284"/>
      <c r="I300" s="284"/>
      <c r="J300" s="284"/>
      <c r="K300" s="284"/>
      <c r="L300" s="284"/>
      <c r="M300" s="281"/>
      <c r="N300" s="281"/>
      <c r="O300" s="281"/>
      <c r="P300" s="281"/>
      <c r="Q300" s="281"/>
      <c r="R300" s="281"/>
      <c r="S300" s="283"/>
      <c r="T300" s="282"/>
      <c r="U300" s="281"/>
      <c r="V300" s="280"/>
      <c r="W300" s="280"/>
      <c r="X300" s="279"/>
      <c r="Y300" s="279"/>
      <c r="Z300" s="279"/>
      <c r="AA300" s="279"/>
      <c r="AB300" s="279"/>
      <c r="AC300" s="279"/>
      <c r="AD300" s="279"/>
      <c r="AE300" s="279"/>
      <c r="AF300" s="278"/>
      <c r="AG300" s="278"/>
      <c r="AH300" s="278"/>
      <c r="AI300" s="278"/>
      <c r="AJ300" s="278"/>
      <c r="AK300" s="278"/>
      <c r="AL300" s="278"/>
      <c r="AM300" s="278"/>
      <c r="AN300" s="278"/>
      <c r="AO300" s="278"/>
      <c r="AP300" s="278"/>
      <c r="AQ300" s="278"/>
      <c r="AR300" s="278"/>
      <c r="AS300" s="278"/>
      <c r="AT300" s="278"/>
      <c r="AU300" s="278"/>
      <c r="AV300" s="278"/>
      <c r="AW300" s="278"/>
      <c r="AX300" s="278"/>
      <c r="AY300" s="278"/>
      <c r="AZ300" s="278"/>
      <c r="BA300" s="278"/>
      <c r="BB300" s="278"/>
      <c r="BC300" s="278"/>
      <c r="BD300" s="278"/>
      <c r="BE300" s="278"/>
      <c r="BF300" s="278"/>
      <c r="BG300" s="278"/>
      <c r="BH300" s="278"/>
      <c r="BI300" s="278"/>
      <c r="BJ300" s="278"/>
      <c r="BK300" s="278"/>
      <c r="BL300" s="278"/>
      <c r="BM300" s="278"/>
      <c r="BN300" s="278"/>
    </row>
    <row r="301" spans="1:66" s="277" customFormat="1" x14ac:dyDescent="0.2">
      <c r="A301" s="287"/>
      <c r="B301" s="287"/>
      <c r="C301" s="287"/>
      <c r="D301" s="284"/>
      <c r="E301" s="287"/>
      <c r="F301" s="284"/>
      <c r="G301" s="284"/>
      <c r="H301" s="284"/>
      <c r="I301" s="284"/>
      <c r="J301" s="284"/>
      <c r="K301" s="284"/>
      <c r="L301" s="284"/>
      <c r="M301" s="281"/>
      <c r="N301" s="281"/>
      <c r="O301" s="281"/>
      <c r="P301" s="281"/>
      <c r="Q301" s="281"/>
      <c r="R301" s="281"/>
      <c r="S301" s="283"/>
      <c r="T301" s="282"/>
      <c r="U301" s="281"/>
      <c r="V301" s="280"/>
      <c r="W301" s="280"/>
      <c r="X301" s="279"/>
      <c r="Y301" s="279"/>
      <c r="Z301" s="279"/>
      <c r="AA301" s="279"/>
      <c r="AB301" s="279"/>
      <c r="AC301" s="279"/>
      <c r="AD301" s="279"/>
      <c r="AE301" s="279"/>
      <c r="AF301" s="278"/>
      <c r="AG301" s="278"/>
      <c r="AH301" s="278"/>
      <c r="AI301" s="278"/>
      <c r="AJ301" s="278"/>
      <c r="AK301" s="278"/>
      <c r="AL301" s="278"/>
      <c r="AM301" s="278"/>
      <c r="AN301" s="278"/>
      <c r="AO301" s="278"/>
      <c r="AP301" s="278"/>
      <c r="AQ301" s="278"/>
      <c r="AR301" s="278"/>
      <c r="AS301" s="278"/>
      <c r="AT301" s="278"/>
      <c r="AU301" s="278"/>
      <c r="AV301" s="278"/>
      <c r="AW301" s="278"/>
      <c r="AX301" s="278"/>
      <c r="AY301" s="278"/>
      <c r="AZ301" s="278"/>
      <c r="BA301" s="278"/>
      <c r="BB301" s="278"/>
      <c r="BC301" s="278"/>
      <c r="BD301" s="278"/>
      <c r="BE301" s="278"/>
      <c r="BF301" s="278"/>
      <c r="BG301" s="278"/>
      <c r="BH301" s="278"/>
      <c r="BI301" s="278"/>
      <c r="BJ301" s="278"/>
      <c r="BK301" s="278"/>
      <c r="BL301" s="278"/>
      <c r="BM301" s="278"/>
      <c r="BN301" s="278"/>
    </row>
    <row r="302" spans="1:66" s="277" customFormat="1" x14ac:dyDescent="0.2">
      <c r="A302" s="287"/>
      <c r="B302" s="287"/>
      <c r="C302" s="287"/>
      <c r="D302" s="284"/>
      <c r="E302" s="287"/>
      <c r="F302" s="284"/>
      <c r="G302" s="284"/>
      <c r="H302" s="284"/>
      <c r="I302" s="284"/>
      <c r="J302" s="284"/>
      <c r="K302" s="284"/>
      <c r="L302" s="284"/>
      <c r="M302" s="281"/>
      <c r="N302" s="281"/>
      <c r="O302" s="281"/>
      <c r="P302" s="281"/>
      <c r="Q302" s="281"/>
      <c r="R302" s="281"/>
      <c r="S302" s="283"/>
      <c r="T302" s="282"/>
      <c r="U302" s="281"/>
      <c r="V302" s="280"/>
      <c r="W302" s="280"/>
      <c r="X302" s="279"/>
      <c r="Y302" s="279"/>
      <c r="Z302" s="279"/>
      <c r="AA302" s="279"/>
      <c r="AB302" s="279"/>
      <c r="AC302" s="279"/>
      <c r="AD302" s="279"/>
      <c r="AE302" s="279"/>
      <c r="AF302" s="278"/>
      <c r="AG302" s="278"/>
      <c r="AH302" s="278"/>
      <c r="AI302" s="278"/>
      <c r="AJ302" s="278"/>
      <c r="AK302" s="278"/>
      <c r="AL302" s="278"/>
      <c r="AM302" s="278"/>
      <c r="AN302" s="278"/>
      <c r="AO302" s="278"/>
      <c r="AP302" s="278"/>
      <c r="AQ302" s="278"/>
      <c r="AR302" s="278"/>
      <c r="AS302" s="278"/>
      <c r="AT302" s="278"/>
      <c r="AU302" s="278"/>
      <c r="AV302" s="278"/>
      <c r="AW302" s="278"/>
      <c r="AX302" s="278"/>
      <c r="AY302" s="278"/>
      <c r="AZ302" s="278"/>
      <c r="BA302" s="278"/>
      <c r="BB302" s="278"/>
      <c r="BC302" s="278"/>
      <c r="BD302" s="278"/>
      <c r="BE302" s="278"/>
      <c r="BF302" s="278"/>
      <c r="BG302" s="278"/>
      <c r="BH302" s="278"/>
      <c r="BI302" s="278"/>
      <c r="BJ302" s="278"/>
      <c r="BK302" s="278"/>
      <c r="BL302" s="278"/>
      <c r="BM302" s="278"/>
      <c r="BN302" s="278"/>
    </row>
    <row r="303" spans="1:66" s="277" customFormat="1" x14ac:dyDescent="0.2">
      <c r="A303" s="287"/>
      <c r="B303" s="287"/>
      <c r="C303" s="287"/>
      <c r="D303" s="284"/>
      <c r="E303" s="287"/>
      <c r="F303" s="284"/>
      <c r="G303" s="284"/>
      <c r="H303" s="284"/>
      <c r="I303" s="284"/>
      <c r="J303" s="284"/>
      <c r="K303" s="284"/>
      <c r="L303" s="284"/>
      <c r="M303" s="281"/>
      <c r="N303" s="281"/>
      <c r="O303" s="281"/>
      <c r="P303" s="281"/>
      <c r="Q303" s="281"/>
      <c r="R303" s="281"/>
      <c r="S303" s="283"/>
      <c r="T303" s="282"/>
      <c r="U303" s="281"/>
      <c r="V303" s="280"/>
      <c r="W303" s="280"/>
      <c r="X303" s="279"/>
      <c r="Y303" s="279"/>
      <c r="Z303" s="279"/>
      <c r="AA303" s="279"/>
      <c r="AB303" s="279"/>
      <c r="AC303" s="279"/>
      <c r="AD303" s="279"/>
      <c r="AE303" s="279"/>
      <c r="AF303" s="278"/>
      <c r="AG303" s="278"/>
      <c r="AH303" s="278"/>
      <c r="AI303" s="278"/>
      <c r="AJ303" s="278"/>
      <c r="AK303" s="278"/>
      <c r="AL303" s="278"/>
      <c r="AM303" s="278"/>
      <c r="AN303" s="278"/>
      <c r="AO303" s="278"/>
      <c r="AP303" s="278"/>
      <c r="AQ303" s="278"/>
      <c r="AR303" s="278"/>
      <c r="AS303" s="278"/>
      <c r="AT303" s="278"/>
      <c r="AU303" s="278"/>
      <c r="AV303" s="278"/>
      <c r="AW303" s="278"/>
      <c r="AX303" s="278"/>
      <c r="AY303" s="278"/>
      <c r="AZ303" s="278"/>
      <c r="BA303" s="278"/>
      <c r="BB303" s="278"/>
      <c r="BC303" s="278"/>
      <c r="BD303" s="278"/>
      <c r="BE303" s="278"/>
      <c r="BF303" s="278"/>
      <c r="BG303" s="278"/>
      <c r="BH303" s="278"/>
      <c r="BI303" s="278"/>
      <c r="BJ303" s="278"/>
      <c r="BK303" s="278"/>
      <c r="BL303" s="278"/>
      <c r="BM303" s="278"/>
      <c r="BN303" s="278"/>
    </row>
    <row r="304" spans="1:66" s="277" customFormat="1" x14ac:dyDescent="0.2">
      <c r="A304" s="287"/>
      <c r="B304" s="287"/>
      <c r="C304" s="287"/>
      <c r="D304" s="284"/>
      <c r="E304" s="287"/>
      <c r="F304" s="284"/>
      <c r="G304" s="284"/>
      <c r="H304" s="284"/>
      <c r="I304" s="284"/>
      <c r="J304" s="284"/>
      <c r="K304" s="284"/>
      <c r="L304" s="284"/>
      <c r="M304" s="281"/>
      <c r="N304" s="281"/>
      <c r="O304" s="281"/>
      <c r="P304" s="281"/>
      <c r="Q304" s="281"/>
      <c r="R304" s="281"/>
      <c r="S304" s="283"/>
      <c r="T304" s="282"/>
      <c r="U304" s="281"/>
      <c r="V304" s="280"/>
      <c r="W304" s="280"/>
      <c r="X304" s="279"/>
      <c r="Y304" s="279"/>
      <c r="Z304" s="279"/>
      <c r="AA304" s="279"/>
      <c r="AB304" s="279"/>
      <c r="AC304" s="279"/>
      <c r="AD304" s="279"/>
      <c r="AE304" s="279"/>
      <c r="AF304" s="278"/>
      <c r="AG304" s="278"/>
      <c r="AH304" s="278"/>
      <c r="AI304" s="278"/>
      <c r="AJ304" s="278"/>
      <c r="AK304" s="278"/>
      <c r="AL304" s="278"/>
      <c r="AM304" s="278"/>
      <c r="AN304" s="278"/>
      <c r="AO304" s="278"/>
      <c r="AP304" s="278"/>
      <c r="AQ304" s="278"/>
      <c r="AR304" s="278"/>
      <c r="AS304" s="278"/>
      <c r="AT304" s="278"/>
      <c r="AU304" s="278"/>
      <c r="AV304" s="278"/>
      <c r="AW304" s="278"/>
      <c r="AX304" s="278"/>
      <c r="AY304" s="278"/>
      <c r="AZ304" s="278"/>
      <c r="BA304" s="278"/>
      <c r="BB304" s="278"/>
      <c r="BC304" s="278"/>
      <c r="BD304" s="278"/>
      <c r="BE304" s="278"/>
      <c r="BF304" s="278"/>
      <c r="BG304" s="278"/>
      <c r="BH304" s="278"/>
      <c r="BI304" s="278"/>
      <c r="BJ304" s="278"/>
      <c r="BK304" s="278"/>
      <c r="BL304" s="278"/>
      <c r="BM304" s="278"/>
      <c r="BN304" s="278"/>
    </row>
    <row r="305" spans="1:66" s="277" customFormat="1" x14ac:dyDescent="0.2">
      <c r="A305" s="287"/>
      <c r="B305" s="287"/>
      <c r="C305" s="287"/>
      <c r="D305" s="284"/>
      <c r="E305" s="287"/>
      <c r="F305" s="284"/>
      <c r="G305" s="284"/>
      <c r="H305" s="284"/>
      <c r="I305" s="284"/>
      <c r="J305" s="284"/>
      <c r="K305" s="284"/>
      <c r="L305" s="284"/>
      <c r="M305" s="281"/>
      <c r="N305" s="281"/>
      <c r="O305" s="281"/>
      <c r="P305" s="281"/>
      <c r="Q305" s="281"/>
      <c r="R305" s="281"/>
      <c r="S305" s="283"/>
      <c r="T305" s="282"/>
      <c r="U305" s="281"/>
      <c r="V305" s="280"/>
      <c r="W305" s="280"/>
      <c r="X305" s="279"/>
      <c r="Y305" s="279"/>
      <c r="Z305" s="279"/>
      <c r="AA305" s="279"/>
      <c r="AB305" s="279"/>
      <c r="AC305" s="279"/>
      <c r="AD305" s="279"/>
      <c r="AE305" s="279"/>
      <c r="AF305" s="278"/>
      <c r="AG305" s="278"/>
      <c r="AH305" s="278"/>
      <c r="AI305" s="278"/>
      <c r="AJ305" s="278"/>
      <c r="AK305" s="278"/>
      <c r="AL305" s="278"/>
      <c r="AM305" s="278"/>
      <c r="AN305" s="278"/>
      <c r="AO305" s="278"/>
      <c r="AP305" s="278"/>
      <c r="AQ305" s="278"/>
      <c r="AR305" s="278"/>
      <c r="AS305" s="278"/>
      <c r="AT305" s="278"/>
      <c r="AU305" s="278"/>
      <c r="AV305" s="278"/>
      <c r="AW305" s="278"/>
      <c r="AX305" s="278"/>
      <c r="AY305" s="278"/>
      <c r="AZ305" s="278"/>
      <c r="BA305" s="278"/>
      <c r="BB305" s="278"/>
      <c r="BC305" s="278"/>
      <c r="BD305" s="278"/>
      <c r="BE305" s="278"/>
      <c r="BF305" s="278"/>
      <c r="BG305" s="278"/>
      <c r="BH305" s="278"/>
      <c r="BI305" s="278"/>
      <c r="BJ305" s="278"/>
      <c r="BK305" s="278"/>
      <c r="BL305" s="278"/>
      <c r="BM305" s="278"/>
      <c r="BN305" s="278"/>
    </row>
    <row r="306" spans="1:66" s="277" customFormat="1" x14ac:dyDescent="0.2">
      <c r="A306" s="287"/>
      <c r="B306" s="287"/>
      <c r="C306" s="287"/>
      <c r="D306" s="284"/>
      <c r="E306" s="287"/>
      <c r="F306" s="284"/>
      <c r="G306" s="284"/>
      <c r="H306" s="284"/>
      <c r="I306" s="284"/>
      <c r="J306" s="284"/>
      <c r="K306" s="284"/>
      <c r="L306" s="284"/>
      <c r="M306" s="281"/>
      <c r="N306" s="281"/>
      <c r="O306" s="281"/>
      <c r="P306" s="281"/>
      <c r="Q306" s="281"/>
      <c r="R306" s="281"/>
      <c r="S306" s="283"/>
      <c r="T306" s="282"/>
      <c r="U306" s="281"/>
      <c r="V306" s="280"/>
      <c r="W306" s="280"/>
      <c r="X306" s="279"/>
      <c r="Y306" s="279"/>
      <c r="Z306" s="279"/>
      <c r="AA306" s="279"/>
      <c r="AB306" s="279"/>
      <c r="AC306" s="279"/>
      <c r="AD306" s="279"/>
      <c r="AE306" s="279"/>
      <c r="AF306" s="278"/>
      <c r="AG306" s="278"/>
      <c r="AH306" s="278"/>
      <c r="AI306" s="278"/>
      <c r="AJ306" s="278"/>
      <c r="AK306" s="278"/>
      <c r="AL306" s="278"/>
      <c r="AM306" s="278"/>
      <c r="AN306" s="278"/>
      <c r="AO306" s="278"/>
      <c r="AP306" s="278"/>
      <c r="AQ306" s="278"/>
      <c r="AR306" s="278"/>
      <c r="AS306" s="278"/>
      <c r="AT306" s="278"/>
      <c r="AU306" s="278"/>
      <c r="AV306" s="278"/>
      <c r="AW306" s="278"/>
      <c r="AX306" s="278"/>
      <c r="AY306" s="278"/>
      <c r="AZ306" s="278"/>
      <c r="BA306" s="278"/>
      <c r="BB306" s="278"/>
      <c r="BC306" s="278"/>
      <c r="BD306" s="278"/>
      <c r="BE306" s="278"/>
      <c r="BF306" s="278"/>
      <c r="BG306" s="278"/>
      <c r="BH306" s="278"/>
      <c r="BI306" s="278"/>
      <c r="BJ306" s="278"/>
      <c r="BK306" s="278"/>
      <c r="BL306" s="278"/>
      <c r="BM306" s="278"/>
      <c r="BN306" s="278"/>
    </row>
    <row r="307" spans="1:66" s="277" customFormat="1" x14ac:dyDescent="0.2">
      <c r="A307" s="287"/>
      <c r="B307" s="287"/>
      <c r="C307" s="287"/>
      <c r="D307" s="284"/>
      <c r="E307" s="287"/>
      <c r="F307" s="284"/>
      <c r="G307" s="284"/>
      <c r="H307" s="284"/>
      <c r="I307" s="284"/>
      <c r="J307" s="284"/>
      <c r="K307" s="284"/>
      <c r="L307" s="284"/>
      <c r="M307" s="281"/>
      <c r="N307" s="281"/>
      <c r="O307" s="281"/>
      <c r="P307" s="281"/>
      <c r="Q307" s="281"/>
      <c r="R307" s="281"/>
      <c r="S307" s="283"/>
      <c r="T307" s="282"/>
      <c r="U307" s="281"/>
      <c r="V307" s="280"/>
      <c r="W307" s="280"/>
      <c r="X307" s="279"/>
      <c r="Y307" s="279"/>
      <c r="Z307" s="279"/>
      <c r="AA307" s="279"/>
      <c r="AB307" s="279"/>
      <c r="AC307" s="279"/>
      <c r="AD307" s="279"/>
      <c r="AE307" s="279"/>
      <c r="AF307" s="278"/>
      <c r="AG307" s="278"/>
      <c r="AH307" s="278"/>
      <c r="AI307" s="278"/>
      <c r="AJ307" s="278"/>
      <c r="AK307" s="278"/>
      <c r="AL307" s="278"/>
      <c r="AM307" s="278"/>
      <c r="AN307" s="278"/>
      <c r="AO307" s="278"/>
      <c r="AP307" s="278"/>
      <c r="AQ307" s="278"/>
      <c r="AR307" s="278"/>
      <c r="AS307" s="278"/>
      <c r="AT307" s="278"/>
      <c r="AU307" s="278"/>
      <c r="AV307" s="278"/>
      <c r="AW307" s="278"/>
      <c r="AX307" s="278"/>
      <c r="AY307" s="278"/>
      <c r="AZ307" s="278"/>
      <c r="BA307" s="278"/>
      <c r="BB307" s="278"/>
      <c r="BC307" s="278"/>
      <c r="BD307" s="278"/>
      <c r="BE307" s="278"/>
      <c r="BF307" s="278"/>
      <c r="BG307" s="278"/>
      <c r="BH307" s="278"/>
      <c r="BI307" s="278"/>
      <c r="BJ307" s="278"/>
      <c r="BK307" s="278"/>
      <c r="BL307" s="278"/>
      <c r="BM307" s="278"/>
      <c r="BN307" s="278"/>
    </row>
    <row r="308" spans="1:66" s="277" customFormat="1" x14ac:dyDescent="0.2">
      <c r="A308" s="287"/>
      <c r="B308" s="287"/>
      <c r="C308" s="287"/>
      <c r="D308" s="284"/>
      <c r="E308" s="287"/>
      <c r="F308" s="284"/>
      <c r="G308" s="284"/>
      <c r="H308" s="284"/>
      <c r="I308" s="284"/>
      <c r="J308" s="284"/>
      <c r="K308" s="284"/>
      <c r="L308" s="284"/>
      <c r="M308" s="281"/>
      <c r="N308" s="281"/>
      <c r="O308" s="281"/>
      <c r="P308" s="281"/>
      <c r="Q308" s="281"/>
      <c r="R308" s="281"/>
      <c r="S308" s="283"/>
      <c r="T308" s="282"/>
      <c r="U308" s="281"/>
      <c r="V308" s="280"/>
      <c r="W308" s="280"/>
      <c r="X308" s="279"/>
      <c r="Y308" s="279"/>
      <c r="Z308" s="279"/>
      <c r="AA308" s="279"/>
      <c r="AB308" s="279"/>
      <c r="AC308" s="279"/>
      <c r="AD308" s="279"/>
      <c r="AE308" s="279"/>
      <c r="AF308" s="278"/>
      <c r="AG308" s="278"/>
      <c r="AH308" s="278"/>
      <c r="AI308" s="278"/>
      <c r="AJ308" s="278"/>
      <c r="AK308" s="278"/>
      <c r="AL308" s="278"/>
      <c r="AM308" s="278"/>
      <c r="AN308" s="278"/>
      <c r="AO308" s="278"/>
      <c r="AP308" s="278"/>
      <c r="AQ308" s="278"/>
      <c r="AR308" s="278"/>
      <c r="AS308" s="278"/>
      <c r="AT308" s="278"/>
      <c r="AU308" s="278"/>
      <c r="AV308" s="278"/>
      <c r="AW308" s="278"/>
      <c r="AX308" s="278"/>
      <c r="AY308" s="278"/>
      <c r="AZ308" s="278"/>
      <c r="BA308" s="278"/>
      <c r="BB308" s="278"/>
      <c r="BC308" s="278"/>
      <c r="BD308" s="278"/>
      <c r="BE308" s="278"/>
      <c r="BF308" s="278"/>
      <c r="BG308" s="278"/>
      <c r="BH308" s="278"/>
      <c r="BI308" s="278"/>
      <c r="BJ308" s="278"/>
      <c r="BK308" s="278"/>
      <c r="BL308" s="278"/>
      <c r="BM308" s="278"/>
      <c r="BN308" s="278"/>
    </row>
    <row r="309" spans="1:66" s="277" customFormat="1" x14ac:dyDescent="0.2">
      <c r="A309" s="287"/>
      <c r="B309" s="287"/>
      <c r="C309" s="287"/>
      <c r="D309" s="284"/>
      <c r="E309" s="287"/>
      <c r="F309" s="284"/>
      <c r="G309" s="284"/>
      <c r="H309" s="284"/>
      <c r="I309" s="284"/>
      <c r="J309" s="284"/>
      <c r="K309" s="284"/>
      <c r="L309" s="284"/>
      <c r="M309" s="281"/>
      <c r="N309" s="281"/>
      <c r="O309" s="281"/>
      <c r="P309" s="281"/>
      <c r="Q309" s="281"/>
      <c r="R309" s="281"/>
      <c r="S309" s="283"/>
      <c r="T309" s="282"/>
      <c r="U309" s="281"/>
      <c r="V309" s="280"/>
      <c r="W309" s="280"/>
      <c r="X309" s="279"/>
      <c r="Y309" s="279"/>
      <c r="Z309" s="279"/>
      <c r="AA309" s="279"/>
      <c r="AB309" s="279"/>
      <c r="AC309" s="279"/>
      <c r="AD309" s="279"/>
      <c r="AE309" s="279"/>
      <c r="AF309" s="278"/>
      <c r="AG309" s="278"/>
      <c r="AH309" s="278"/>
      <c r="AI309" s="278"/>
      <c r="AJ309" s="278"/>
      <c r="AK309" s="278"/>
      <c r="AL309" s="278"/>
      <c r="AM309" s="278"/>
      <c r="AN309" s="278"/>
      <c r="AO309" s="278"/>
      <c r="AP309" s="278"/>
      <c r="AQ309" s="278"/>
      <c r="AR309" s="278"/>
      <c r="AS309" s="278"/>
      <c r="AT309" s="278"/>
      <c r="AU309" s="278"/>
      <c r="AV309" s="278"/>
      <c r="AW309" s="278"/>
      <c r="AX309" s="278"/>
      <c r="AY309" s="278"/>
      <c r="AZ309" s="278"/>
      <c r="BA309" s="278"/>
      <c r="BB309" s="278"/>
      <c r="BC309" s="278"/>
      <c r="BD309" s="278"/>
      <c r="BE309" s="278"/>
      <c r="BF309" s="278"/>
      <c r="BG309" s="278"/>
      <c r="BH309" s="278"/>
      <c r="BI309" s="278"/>
      <c r="BJ309" s="278"/>
      <c r="BK309" s="278"/>
      <c r="BL309" s="278"/>
      <c r="BM309" s="278"/>
      <c r="BN309" s="278"/>
    </row>
    <row r="310" spans="1:66" s="277" customFormat="1" x14ac:dyDescent="0.2">
      <c r="A310" s="287"/>
      <c r="B310" s="287"/>
      <c r="C310" s="287"/>
      <c r="D310" s="284"/>
      <c r="E310" s="287"/>
      <c r="F310" s="284"/>
      <c r="G310" s="284"/>
      <c r="H310" s="284"/>
      <c r="I310" s="284"/>
      <c r="J310" s="284"/>
      <c r="K310" s="284"/>
      <c r="L310" s="284"/>
      <c r="M310" s="281"/>
      <c r="N310" s="281"/>
      <c r="O310" s="281"/>
      <c r="P310" s="281"/>
      <c r="Q310" s="281"/>
      <c r="R310" s="281"/>
      <c r="S310" s="283"/>
      <c r="T310" s="282"/>
      <c r="U310" s="281"/>
      <c r="V310" s="280"/>
      <c r="W310" s="280"/>
      <c r="X310" s="279"/>
      <c r="Y310" s="279"/>
      <c r="Z310" s="279"/>
      <c r="AA310" s="279"/>
      <c r="AB310" s="279"/>
      <c r="AC310" s="279"/>
      <c r="AD310" s="279"/>
      <c r="AE310" s="279"/>
      <c r="AF310" s="278"/>
      <c r="AG310" s="278"/>
      <c r="AH310" s="278"/>
      <c r="AI310" s="278"/>
      <c r="AJ310" s="278"/>
      <c r="AK310" s="278"/>
      <c r="AL310" s="278"/>
      <c r="AM310" s="278"/>
      <c r="AN310" s="278"/>
      <c r="AO310" s="278"/>
      <c r="AP310" s="278"/>
      <c r="AQ310" s="278"/>
      <c r="AR310" s="278"/>
      <c r="AS310" s="278"/>
      <c r="AT310" s="278"/>
      <c r="AU310" s="278"/>
      <c r="AV310" s="278"/>
      <c r="AW310" s="278"/>
      <c r="AX310" s="278"/>
      <c r="AY310" s="278"/>
      <c r="AZ310" s="278"/>
      <c r="BA310" s="278"/>
      <c r="BB310" s="278"/>
      <c r="BC310" s="278"/>
      <c r="BD310" s="278"/>
      <c r="BE310" s="278"/>
      <c r="BF310" s="278"/>
      <c r="BG310" s="278"/>
      <c r="BH310" s="278"/>
      <c r="BI310" s="278"/>
      <c r="BJ310" s="278"/>
      <c r="BK310" s="278"/>
      <c r="BL310" s="278"/>
      <c r="BM310" s="278"/>
      <c r="BN310" s="278"/>
    </row>
    <row r="311" spans="1:66" s="277" customFormat="1" x14ac:dyDescent="0.2">
      <c r="A311" s="287"/>
      <c r="B311" s="287"/>
      <c r="C311" s="287"/>
      <c r="D311" s="284"/>
      <c r="E311" s="287"/>
      <c r="F311" s="284"/>
      <c r="G311" s="284"/>
      <c r="H311" s="284"/>
      <c r="I311" s="284"/>
      <c r="J311" s="284"/>
      <c r="K311" s="284"/>
      <c r="L311" s="284"/>
      <c r="M311" s="281"/>
      <c r="N311" s="281"/>
      <c r="O311" s="281"/>
      <c r="P311" s="281"/>
      <c r="Q311" s="281"/>
      <c r="R311" s="281"/>
      <c r="S311" s="283"/>
      <c r="T311" s="282"/>
      <c r="U311" s="281"/>
      <c r="V311" s="280"/>
      <c r="W311" s="280"/>
      <c r="X311" s="279"/>
      <c r="Y311" s="279"/>
      <c r="Z311" s="279"/>
      <c r="AA311" s="279"/>
      <c r="AB311" s="279"/>
      <c r="AC311" s="279"/>
      <c r="AD311" s="279"/>
      <c r="AE311" s="279"/>
      <c r="AF311" s="278"/>
      <c r="AG311" s="278"/>
      <c r="AH311" s="278"/>
      <c r="AI311" s="278"/>
      <c r="AJ311" s="278"/>
      <c r="AK311" s="278"/>
      <c r="AL311" s="278"/>
      <c r="AM311" s="278"/>
      <c r="AN311" s="278"/>
      <c r="AO311" s="278"/>
      <c r="AP311" s="278"/>
      <c r="AQ311" s="278"/>
      <c r="AR311" s="278"/>
      <c r="AS311" s="278"/>
      <c r="AT311" s="278"/>
      <c r="AU311" s="278"/>
      <c r="AV311" s="278"/>
      <c r="AW311" s="278"/>
      <c r="AX311" s="278"/>
      <c r="AY311" s="278"/>
      <c r="AZ311" s="278"/>
      <c r="BA311" s="278"/>
      <c r="BB311" s="278"/>
      <c r="BC311" s="278"/>
      <c r="BD311" s="278"/>
      <c r="BE311" s="278"/>
      <c r="BF311" s="278"/>
      <c r="BG311" s="278"/>
      <c r="BH311" s="278"/>
      <c r="BI311" s="278"/>
      <c r="BJ311" s="278"/>
      <c r="BK311" s="278"/>
      <c r="BL311" s="278"/>
      <c r="BM311" s="278"/>
      <c r="BN311" s="278"/>
    </row>
    <row r="312" spans="1:66" s="277" customFormat="1" x14ac:dyDescent="0.2">
      <c r="A312" s="287"/>
      <c r="B312" s="287"/>
      <c r="C312" s="287"/>
      <c r="D312" s="284"/>
      <c r="E312" s="287"/>
      <c r="F312" s="284"/>
      <c r="G312" s="284"/>
      <c r="H312" s="284"/>
      <c r="I312" s="284"/>
      <c r="J312" s="284"/>
      <c r="K312" s="284"/>
      <c r="L312" s="284"/>
      <c r="M312" s="281"/>
      <c r="N312" s="281"/>
      <c r="O312" s="281"/>
      <c r="P312" s="281"/>
      <c r="Q312" s="281"/>
      <c r="R312" s="281"/>
      <c r="S312" s="283"/>
      <c r="T312" s="282"/>
      <c r="U312" s="281"/>
      <c r="V312" s="280"/>
      <c r="W312" s="280"/>
      <c r="X312" s="279"/>
      <c r="Y312" s="279"/>
      <c r="Z312" s="279"/>
      <c r="AA312" s="279"/>
      <c r="AB312" s="279"/>
      <c r="AC312" s="279"/>
      <c r="AD312" s="279"/>
      <c r="AE312" s="279"/>
      <c r="AF312" s="278"/>
      <c r="AG312" s="278"/>
      <c r="AH312" s="278"/>
      <c r="AI312" s="278"/>
      <c r="AJ312" s="278"/>
      <c r="AK312" s="278"/>
      <c r="AL312" s="278"/>
      <c r="AM312" s="278"/>
      <c r="AN312" s="278"/>
      <c r="AO312" s="278"/>
      <c r="AP312" s="278"/>
      <c r="AQ312" s="278"/>
      <c r="AR312" s="278"/>
      <c r="AS312" s="278"/>
      <c r="AT312" s="278"/>
      <c r="AU312" s="278"/>
      <c r="AV312" s="278"/>
      <c r="AW312" s="278"/>
      <c r="AX312" s="278"/>
      <c r="AY312" s="278"/>
      <c r="AZ312" s="278"/>
      <c r="BA312" s="278"/>
      <c r="BB312" s="278"/>
      <c r="BC312" s="278"/>
      <c r="BD312" s="278"/>
      <c r="BE312" s="278"/>
      <c r="BF312" s="278"/>
      <c r="BG312" s="278"/>
      <c r="BH312" s="278"/>
      <c r="BI312" s="278"/>
      <c r="BJ312" s="278"/>
      <c r="BK312" s="278"/>
      <c r="BL312" s="278"/>
      <c r="BM312" s="278"/>
      <c r="BN312" s="278"/>
    </row>
    <row r="313" spans="1:66" s="277" customFormat="1" x14ac:dyDescent="0.2">
      <c r="A313" s="287"/>
      <c r="B313" s="287"/>
      <c r="C313" s="287"/>
      <c r="D313" s="284"/>
      <c r="E313" s="287"/>
      <c r="F313" s="284"/>
      <c r="G313" s="284"/>
      <c r="H313" s="284"/>
      <c r="I313" s="284"/>
      <c r="J313" s="284"/>
      <c r="K313" s="284"/>
      <c r="L313" s="284"/>
      <c r="M313" s="281"/>
      <c r="N313" s="281"/>
      <c r="O313" s="281"/>
      <c r="P313" s="281"/>
      <c r="Q313" s="281"/>
      <c r="R313" s="281"/>
      <c r="S313" s="283"/>
      <c r="T313" s="282"/>
      <c r="U313" s="281"/>
      <c r="V313" s="280"/>
      <c r="W313" s="280"/>
      <c r="X313" s="279"/>
      <c r="Y313" s="279"/>
      <c r="Z313" s="279"/>
      <c r="AA313" s="279"/>
      <c r="AB313" s="279"/>
      <c r="AC313" s="279"/>
      <c r="AD313" s="279"/>
      <c r="AE313" s="279"/>
      <c r="AF313" s="278"/>
      <c r="AG313" s="278"/>
      <c r="AH313" s="278"/>
      <c r="AI313" s="278"/>
      <c r="AJ313" s="278"/>
      <c r="AK313" s="278"/>
      <c r="AL313" s="278"/>
      <c r="AM313" s="278"/>
      <c r="AN313" s="278"/>
      <c r="AO313" s="278"/>
      <c r="AP313" s="278"/>
      <c r="AQ313" s="278"/>
      <c r="AR313" s="278"/>
      <c r="AS313" s="278"/>
      <c r="AT313" s="278"/>
      <c r="AU313" s="278"/>
      <c r="AV313" s="278"/>
      <c r="AW313" s="278"/>
      <c r="AX313" s="278"/>
      <c r="AY313" s="278"/>
      <c r="AZ313" s="278"/>
      <c r="BA313" s="278"/>
      <c r="BB313" s="278"/>
      <c r="BC313" s="278"/>
      <c r="BD313" s="278"/>
      <c r="BE313" s="278"/>
      <c r="BF313" s="278"/>
      <c r="BG313" s="278"/>
      <c r="BH313" s="278"/>
      <c r="BI313" s="278"/>
      <c r="BJ313" s="278"/>
      <c r="BK313" s="278"/>
      <c r="BL313" s="278"/>
      <c r="BM313" s="278"/>
      <c r="BN313" s="278"/>
    </row>
    <row r="314" spans="1:66" s="277" customFormat="1" x14ac:dyDescent="0.2">
      <c r="A314" s="287"/>
      <c r="B314" s="287"/>
      <c r="C314" s="287"/>
      <c r="D314" s="284"/>
      <c r="E314" s="287"/>
      <c r="F314" s="284"/>
      <c r="G314" s="284"/>
      <c r="H314" s="284"/>
      <c r="I314" s="284"/>
      <c r="J314" s="284"/>
      <c r="K314" s="284"/>
      <c r="L314" s="284"/>
      <c r="M314" s="281"/>
      <c r="N314" s="281"/>
      <c r="O314" s="281"/>
      <c r="P314" s="281"/>
      <c r="Q314" s="281"/>
      <c r="R314" s="281"/>
      <c r="S314" s="283"/>
      <c r="T314" s="282"/>
      <c r="U314" s="281"/>
      <c r="V314" s="280"/>
      <c r="W314" s="280"/>
      <c r="X314" s="279"/>
      <c r="Y314" s="279"/>
      <c r="Z314" s="279"/>
      <c r="AA314" s="279"/>
      <c r="AB314" s="279"/>
      <c r="AC314" s="279"/>
      <c r="AD314" s="279"/>
      <c r="AE314" s="279"/>
      <c r="AF314" s="278"/>
      <c r="AG314" s="278"/>
      <c r="AH314" s="278"/>
      <c r="AI314" s="278"/>
      <c r="AJ314" s="278"/>
      <c r="AK314" s="278"/>
      <c r="AL314" s="278"/>
      <c r="AM314" s="278"/>
      <c r="AN314" s="278"/>
      <c r="AO314" s="278"/>
      <c r="AP314" s="278"/>
      <c r="AQ314" s="278"/>
      <c r="AR314" s="278"/>
      <c r="AS314" s="278"/>
      <c r="AT314" s="278"/>
      <c r="AU314" s="278"/>
      <c r="AV314" s="278"/>
      <c r="AW314" s="278"/>
      <c r="AX314" s="278"/>
      <c r="AY314" s="278"/>
      <c r="AZ314" s="278"/>
      <c r="BA314" s="278"/>
      <c r="BB314" s="278"/>
      <c r="BC314" s="278"/>
      <c r="BD314" s="278"/>
      <c r="BE314" s="278"/>
      <c r="BF314" s="278"/>
      <c r="BG314" s="278"/>
      <c r="BH314" s="278"/>
      <c r="BI314" s="278"/>
      <c r="BJ314" s="278"/>
      <c r="BK314" s="278"/>
      <c r="BL314" s="278"/>
      <c r="BM314" s="278"/>
      <c r="BN314" s="278"/>
    </row>
    <row r="315" spans="1:66" s="277" customFormat="1" x14ac:dyDescent="0.2">
      <c r="A315" s="287"/>
      <c r="B315" s="287"/>
      <c r="C315" s="287"/>
      <c r="D315" s="284"/>
      <c r="E315" s="287"/>
      <c r="F315" s="284"/>
      <c r="G315" s="284"/>
      <c r="H315" s="284"/>
      <c r="I315" s="284"/>
      <c r="J315" s="284"/>
      <c r="K315" s="284"/>
      <c r="L315" s="284"/>
      <c r="M315" s="281"/>
      <c r="N315" s="281"/>
      <c r="O315" s="281"/>
      <c r="P315" s="281"/>
      <c r="Q315" s="281"/>
      <c r="R315" s="281"/>
      <c r="S315" s="283"/>
      <c r="T315" s="282"/>
      <c r="U315" s="281"/>
      <c r="V315" s="280"/>
      <c r="W315" s="280"/>
      <c r="X315" s="279"/>
      <c r="Y315" s="279"/>
      <c r="Z315" s="279"/>
      <c r="AA315" s="279"/>
      <c r="AB315" s="279"/>
      <c r="AC315" s="279"/>
      <c r="AD315" s="279"/>
      <c r="AE315" s="279"/>
      <c r="AF315" s="278"/>
      <c r="AG315" s="278"/>
      <c r="AH315" s="278"/>
      <c r="AI315" s="278"/>
      <c r="AJ315" s="278"/>
      <c r="AK315" s="278"/>
      <c r="AL315" s="278"/>
      <c r="AM315" s="278"/>
      <c r="AN315" s="278"/>
      <c r="AO315" s="278"/>
      <c r="AP315" s="278"/>
      <c r="AQ315" s="278"/>
      <c r="AR315" s="278"/>
      <c r="AS315" s="278"/>
      <c r="AT315" s="278"/>
      <c r="AU315" s="278"/>
      <c r="AV315" s="278"/>
      <c r="AW315" s="278"/>
      <c r="AX315" s="278"/>
      <c r="AY315" s="278"/>
      <c r="AZ315" s="278"/>
      <c r="BA315" s="278"/>
      <c r="BB315" s="278"/>
      <c r="BC315" s="278"/>
      <c r="BD315" s="278"/>
      <c r="BE315" s="278"/>
      <c r="BF315" s="278"/>
      <c r="BG315" s="278"/>
      <c r="BH315" s="278"/>
      <c r="BI315" s="278"/>
      <c r="BJ315" s="278"/>
      <c r="BK315" s="278"/>
      <c r="BL315" s="278"/>
      <c r="BM315" s="278"/>
      <c r="BN315" s="278"/>
    </row>
    <row r="316" spans="1:66" s="277" customFormat="1" x14ac:dyDescent="0.2">
      <c r="A316" s="287"/>
      <c r="B316" s="287"/>
      <c r="C316" s="287"/>
      <c r="D316" s="284"/>
      <c r="E316" s="287"/>
      <c r="F316" s="284"/>
      <c r="G316" s="284"/>
      <c r="H316" s="284"/>
      <c r="I316" s="284"/>
      <c r="J316" s="284"/>
      <c r="K316" s="284"/>
      <c r="L316" s="284"/>
      <c r="M316" s="281"/>
      <c r="N316" s="281"/>
      <c r="O316" s="281"/>
      <c r="P316" s="281"/>
      <c r="Q316" s="281"/>
      <c r="R316" s="281"/>
      <c r="S316" s="283"/>
      <c r="T316" s="282"/>
      <c r="U316" s="281"/>
      <c r="V316" s="280"/>
      <c r="W316" s="280"/>
      <c r="X316" s="279"/>
      <c r="Y316" s="279"/>
      <c r="Z316" s="279"/>
      <c r="AA316" s="279"/>
      <c r="AB316" s="279"/>
      <c r="AC316" s="279"/>
      <c r="AD316" s="279"/>
      <c r="AE316" s="279"/>
      <c r="AF316" s="278"/>
      <c r="AG316" s="278"/>
      <c r="AH316" s="278"/>
      <c r="AI316" s="278"/>
      <c r="AJ316" s="278"/>
      <c r="AK316" s="278"/>
      <c r="AL316" s="278"/>
      <c r="AM316" s="278"/>
      <c r="AN316" s="278"/>
      <c r="AO316" s="278"/>
      <c r="AP316" s="278"/>
      <c r="AQ316" s="278"/>
      <c r="AR316" s="278"/>
      <c r="AS316" s="278"/>
      <c r="AT316" s="278"/>
      <c r="AU316" s="278"/>
      <c r="AV316" s="278"/>
      <c r="AW316" s="278"/>
      <c r="AX316" s="278"/>
      <c r="AY316" s="278"/>
      <c r="AZ316" s="278"/>
      <c r="BA316" s="278"/>
      <c r="BB316" s="278"/>
      <c r="BC316" s="278"/>
      <c r="BD316" s="278"/>
      <c r="BE316" s="278"/>
      <c r="BF316" s="278"/>
      <c r="BG316" s="278"/>
      <c r="BH316" s="278"/>
      <c r="BI316" s="278"/>
      <c r="BJ316" s="278"/>
      <c r="BK316" s="278"/>
      <c r="BL316" s="278"/>
      <c r="BM316" s="278"/>
      <c r="BN316" s="278"/>
    </row>
    <row r="317" spans="1:66" s="277" customFormat="1" x14ac:dyDescent="0.2">
      <c r="A317" s="287"/>
      <c r="B317" s="287"/>
      <c r="C317" s="287"/>
      <c r="D317" s="284"/>
      <c r="E317" s="287"/>
      <c r="F317" s="284"/>
      <c r="G317" s="284"/>
      <c r="H317" s="284"/>
      <c r="I317" s="284"/>
      <c r="J317" s="284"/>
      <c r="K317" s="284"/>
      <c r="L317" s="284"/>
      <c r="M317" s="281"/>
      <c r="N317" s="281"/>
      <c r="O317" s="281"/>
      <c r="P317" s="281"/>
      <c r="Q317" s="281"/>
      <c r="R317" s="281"/>
      <c r="S317" s="283"/>
      <c r="T317" s="282"/>
      <c r="U317" s="281"/>
      <c r="V317" s="280"/>
      <c r="W317" s="280"/>
      <c r="X317" s="279"/>
      <c r="Y317" s="279"/>
      <c r="Z317" s="279"/>
      <c r="AA317" s="279"/>
      <c r="AB317" s="279"/>
      <c r="AC317" s="279"/>
      <c r="AD317" s="279"/>
      <c r="AE317" s="279"/>
      <c r="AF317" s="278"/>
      <c r="AG317" s="278"/>
      <c r="AH317" s="278"/>
      <c r="AI317" s="278"/>
      <c r="AJ317" s="278"/>
      <c r="AK317" s="278"/>
      <c r="AL317" s="278"/>
      <c r="AM317" s="278"/>
      <c r="AN317" s="278"/>
      <c r="AO317" s="278"/>
      <c r="AP317" s="278"/>
      <c r="AQ317" s="278"/>
      <c r="AR317" s="278"/>
      <c r="AS317" s="278"/>
      <c r="AT317" s="278"/>
      <c r="AU317" s="278"/>
      <c r="AV317" s="278"/>
      <c r="AW317" s="278"/>
      <c r="AX317" s="278"/>
      <c r="AY317" s="278"/>
      <c r="AZ317" s="278"/>
      <c r="BA317" s="278"/>
      <c r="BB317" s="278"/>
      <c r="BC317" s="278"/>
      <c r="BD317" s="278"/>
      <c r="BE317" s="278"/>
      <c r="BF317" s="278"/>
      <c r="BG317" s="278"/>
      <c r="BH317" s="278"/>
      <c r="BI317" s="278"/>
      <c r="BJ317" s="278"/>
      <c r="BK317" s="278"/>
      <c r="BL317" s="278"/>
      <c r="BM317" s="278"/>
      <c r="BN317" s="278"/>
    </row>
    <row r="318" spans="1:66" s="277" customFormat="1" x14ac:dyDescent="0.2">
      <c r="A318" s="287"/>
      <c r="B318" s="287"/>
      <c r="C318" s="287"/>
      <c r="D318" s="284"/>
      <c r="E318" s="287"/>
      <c r="F318" s="284"/>
      <c r="G318" s="284"/>
      <c r="H318" s="284"/>
      <c r="I318" s="284"/>
      <c r="J318" s="284"/>
      <c r="K318" s="284"/>
      <c r="L318" s="284"/>
      <c r="M318" s="281"/>
      <c r="N318" s="281"/>
      <c r="O318" s="281"/>
      <c r="P318" s="281"/>
      <c r="Q318" s="281"/>
      <c r="R318" s="281"/>
      <c r="S318" s="283"/>
      <c r="T318" s="282"/>
      <c r="U318" s="281"/>
      <c r="V318" s="280"/>
      <c r="W318" s="280"/>
      <c r="X318" s="279"/>
      <c r="Y318" s="279"/>
      <c r="Z318" s="279"/>
      <c r="AA318" s="279"/>
      <c r="AB318" s="279"/>
      <c r="AC318" s="279"/>
      <c r="AD318" s="279"/>
      <c r="AE318" s="279"/>
      <c r="AF318" s="278"/>
      <c r="AG318" s="278"/>
      <c r="AH318" s="278"/>
      <c r="AI318" s="278"/>
      <c r="AJ318" s="278"/>
      <c r="AK318" s="278"/>
      <c r="AL318" s="278"/>
      <c r="AM318" s="278"/>
      <c r="AN318" s="278"/>
      <c r="AO318" s="278"/>
      <c r="AP318" s="278"/>
      <c r="AQ318" s="278"/>
      <c r="AR318" s="278"/>
      <c r="AS318" s="278"/>
      <c r="AT318" s="278"/>
      <c r="AU318" s="278"/>
      <c r="AV318" s="278"/>
      <c r="AW318" s="278"/>
      <c r="AX318" s="278"/>
      <c r="AY318" s="278"/>
      <c r="AZ318" s="278"/>
      <c r="BA318" s="278"/>
      <c r="BB318" s="278"/>
      <c r="BC318" s="278"/>
      <c r="BD318" s="278"/>
      <c r="BE318" s="278"/>
      <c r="BF318" s="278"/>
      <c r="BG318" s="278"/>
      <c r="BH318" s="278"/>
      <c r="BI318" s="278"/>
      <c r="BJ318" s="278"/>
      <c r="BK318" s="278"/>
      <c r="BL318" s="278"/>
      <c r="BM318" s="278"/>
      <c r="BN318" s="278"/>
    </row>
    <row r="319" spans="1:66" s="277" customFormat="1" x14ac:dyDescent="0.2">
      <c r="A319" s="287"/>
      <c r="B319" s="287"/>
      <c r="C319" s="287"/>
      <c r="D319" s="284"/>
      <c r="E319" s="287"/>
      <c r="F319" s="284"/>
      <c r="G319" s="284"/>
      <c r="H319" s="284"/>
      <c r="I319" s="284"/>
      <c r="J319" s="284"/>
      <c r="K319" s="284"/>
      <c r="L319" s="284"/>
      <c r="M319" s="281"/>
      <c r="N319" s="281"/>
      <c r="O319" s="281"/>
      <c r="P319" s="281"/>
      <c r="Q319" s="281"/>
      <c r="R319" s="281"/>
      <c r="S319" s="283"/>
      <c r="T319" s="282"/>
      <c r="U319" s="281"/>
      <c r="V319" s="280"/>
      <c r="W319" s="280"/>
      <c r="X319" s="279"/>
      <c r="Y319" s="279"/>
      <c r="Z319" s="279"/>
      <c r="AA319" s="279"/>
      <c r="AB319" s="279"/>
      <c r="AC319" s="279"/>
      <c r="AD319" s="279"/>
      <c r="AE319" s="279"/>
      <c r="AF319" s="278"/>
      <c r="AG319" s="278"/>
      <c r="AH319" s="278"/>
      <c r="AI319" s="278"/>
      <c r="AJ319" s="278"/>
      <c r="AK319" s="278"/>
      <c r="AL319" s="278"/>
      <c r="AM319" s="278"/>
      <c r="AN319" s="278"/>
      <c r="AO319" s="278"/>
      <c r="AP319" s="278"/>
      <c r="AQ319" s="278"/>
      <c r="AR319" s="278"/>
      <c r="AS319" s="278"/>
      <c r="AT319" s="278"/>
      <c r="AU319" s="278"/>
      <c r="AV319" s="278"/>
      <c r="AW319" s="278"/>
      <c r="AX319" s="278"/>
      <c r="AY319" s="278"/>
      <c r="AZ319" s="278"/>
      <c r="BA319" s="278"/>
      <c r="BB319" s="278"/>
      <c r="BC319" s="278"/>
      <c r="BD319" s="278"/>
      <c r="BE319" s="278"/>
      <c r="BF319" s="278"/>
      <c r="BG319" s="278"/>
      <c r="BH319" s="278"/>
      <c r="BI319" s="278"/>
      <c r="BJ319" s="278"/>
      <c r="BK319" s="278"/>
      <c r="BL319" s="278"/>
      <c r="BM319" s="278"/>
      <c r="BN319" s="278"/>
    </row>
    <row r="320" spans="1:66" s="277" customFormat="1" x14ac:dyDescent="0.2">
      <c r="A320" s="287"/>
      <c r="B320" s="287"/>
      <c r="C320" s="287"/>
      <c r="D320" s="284"/>
      <c r="E320" s="287"/>
      <c r="F320" s="284"/>
      <c r="G320" s="284"/>
      <c r="H320" s="284"/>
      <c r="I320" s="284"/>
      <c r="J320" s="284"/>
      <c r="K320" s="284"/>
      <c r="L320" s="284"/>
      <c r="M320" s="281"/>
      <c r="N320" s="281"/>
      <c r="O320" s="281"/>
      <c r="P320" s="281"/>
      <c r="Q320" s="281"/>
      <c r="R320" s="281"/>
      <c r="S320" s="283"/>
      <c r="T320" s="282"/>
      <c r="U320" s="281"/>
      <c r="V320" s="280"/>
      <c r="W320" s="280"/>
      <c r="X320" s="279"/>
      <c r="Y320" s="279"/>
      <c r="Z320" s="279"/>
      <c r="AA320" s="279"/>
      <c r="AB320" s="279"/>
      <c r="AC320" s="279"/>
      <c r="AD320" s="279"/>
      <c r="AE320" s="279"/>
      <c r="AF320" s="278"/>
      <c r="AG320" s="278"/>
      <c r="AH320" s="278"/>
      <c r="AI320" s="278"/>
      <c r="AJ320" s="278"/>
      <c r="AK320" s="278"/>
      <c r="AL320" s="278"/>
      <c r="AM320" s="278"/>
      <c r="AN320" s="278"/>
      <c r="AO320" s="278"/>
      <c r="AP320" s="278"/>
      <c r="AQ320" s="278"/>
      <c r="AR320" s="278"/>
      <c r="AS320" s="278"/>
      <c r="AT320" s="278"/>
      <c r="AU320" s="278"/>
      <c r="AV320" s="278"/>
      <c r="AW320" s="278"/>
      <c r="AX320" s="278"/>
      <c r="AY320" s="278"/>
      <c r="AZ320" s="278"/>
      <c r="BA320" s="278"/>
      <c r="BB320" s="278"/>
      <c r="BC320" s="278"/>
      <c r="BD320" s="278"/>
      <c r="BE320" s="278"/>
      <c r="BF320" s="278"/>
      <c r="BG320" s="278"/>
      <c r="BH320" s="278"/>
      <c r="BI320" s="278"/>
      <c r="BJ320" s="278"/>
      <c r="BK320" s="278"/>
      <c r="BL320" s="278"/>
      <c r="BM320" s="278"/>
      <c r="BN320" s="278"/>
    </row>
    <row r="321" spans="1:66" s="277" customFormat="1" x14ac:dyDescent="0.2">
      <c r="A321" s="287"/>
      <c r="B321" s="287"/>
      <c r="C321" s="287"/>
      <c r="D321" s="284"/>
      <c r="E321" s="287"/>
      <c r="F321" s="284"/>
      <c r="G321" s="284"/>
      <c r="H321" s="284"/>
      <c r="I321" s="284"/>
      <c r="J321" s="284"/>
      <c r="K321" s="284"/>
      <c r="L321" s="284"/>
      <c r="M321" s="281"/>
      <c r="N321" s="281"/>
      <c r="O321" s="281"/>
      <c r="P321" s="281"/>
      <c r="Q321" s="281"/>
      <c r="R321" s="281"/>
      <c r="S321" s="283"/>
      <c r="T321" s="282"/>
      <c r="U321" s="281"/>
      <c r="V321" s="280"/>
      <c r="W321" s="280"/>
      <c r="X321" s="279"/>
      <c r="Y321" s="279"/>
      <c r="Z321" s="279"/>
      <c r="AA321" s="279"/>
      <c r="AB321" s="279"/>
      <c r="AC321" s="279"/>
      <c r="AD321" s="279"/>
      <c r="AE321" s="279"/>
      <c r="AF321" s="278"/>
      <c r="AG321" s="278"/>
      <c r="AH321" s="278"/>
      <c r="AI321" s="278"/>
      <c r="AJ321" s="278"/>
      <c r="AK321" s="278"/>
      <c r="AL321" s="278"/>
      <c r="AM321" s="278"/>
      <c r="AN321" s="278"/>
      <c r="AO321" s="278"/>
      <c r="AP321" s="278"/>
      <c r="AQ321" s="278"/>
      <c r="AR321" s="278"/>
      <c r="AS321" s="278"/>
      <c r="AT321" s="278"/>
      <c r="AU321" s="278"/>
      <c r="AV321" s="278"/>
      <c r="AW321" s="278"/>
      <c r="AX321" s="278"/>
      <c r="AY321" s="278"/>
      <c r="AZ321" s="278"/>
      <c r="BA321" s="278"/>
      <c r="BB321" s="278"/>
      <c r="BC321" s="278"/>
      <c r="BD321" s="278"/>
      <c r="BE321" s="278"/>
      <c r="BF321" s="278"/>
      <c r="BG321" s="278"/>
      <c r="BH321" s="278"/>
      <c r="BI321" s="278"/>
      <c r="BJ321" s="278"/>
      <c r="BK321" s="278"/>
      <c r="BL321" s="278"/>
      <c r="BM321" s="278"/>
      <c r="BN321" s="278"/>
    </row>
    <row r="322" spans="1:66" s="277" customFormat="1" x14ac:dyDescent="0.2">
      <c r="A322" s="287"/>
      <c r="B322" s="287"/>
      <c r="C322" s="287"/>
      <c r="D322" s="284"/>
      <c r="E322" s="287"/>
      <c r="F322" s="284"/>
      <c r="G322" s="284"/>
      <c r="H322" s="284"/>
      <c r="I322" s="284"/>
      <c r="J322" s="284"/>
      <c r="K322" s="284"/>
      <c r="L322" s="284"/>
      <c r="M322" s="281"/>
      <c r="N322" s="281"/>
      <c r="O322" s="281"/>
      <c r="P322" s="281"/>
      <c r="Q322" s="281"/>
      <c r="R322" s="281"/>
      <c r="S322" s="283"/>
      <c r="T322" s="282"/>
      <c r="U322" s="281"/>
      <c r="V322" s="280"/>
      <c r="W322" s="280"/>
      <c r="X322" s="279"/>
      <c r="Y322" s="279"/>
      <c r="Z322" s="279"/>
      <c r="AA322" s="279"/>
      <c r="AB322" s="279"/>
      <c r="AC322" s="279"/>
      <c r="AD322" s="279"/>
      <c r="AE322" s="279"/>
      <c r="AF322" s="278"/>
      <c r="AG322" s="278"/>
      <c r="AH322" s="278"/>
      <c r="AI322" s="278"/>
      <c r="AJ322" s="278"/>
      <c r="AK322" s="278"/>
      <c r="AL322" s="278"/>
      <c r="AM322" s="278"/>
      <c r="AN322" s="278"/>
      <c r="AO322" s="278"/>
      <c r="AP322" s="278"/>
      <c r="AQ322" s="278"/>
      <c r="AR322" s="278"/>
      <c r="AS322" s="278"/>
      <c r="AT322" s="278"/>
      <c r="AU322" s="278"/>
      <c r="AV322" s="278"/>
      <c r="AW322" s="278"/>
      <c r="AX322" s="278"/>
      <c r="AY322" s="278"/>
      <c r="AZ322" s="278"/>
      <c r="BA322" s="278"/>
      <c r="BB322" s="278"/>
      <c r="BC322" s="278"/>
      <c r="BD322" s="278"/>
      <c r="BE322" s="278"/>
      <c r="BF322" s="278"/>
      <c r="BG322" s="278"/>
      <c r="BH322" s="278"/>
      <c r="BI322" s="278"/>
      <c r="BJ322" s="278"/>
      <c r="BK322" s="278"/>
      <c r="BL322" s="278"/>
      <c r="BM322" s="278"/>
      <c r="BN322" s="278"/>
    </row>
    <row r="323" spans="1:66" s="277" customFormat="1" x14ac:dyDescent="0.2">
      <c r="A323" s="287"/>
      <c r="B323" s="287"/>
      <c r="C323" s="287"/>
      <c r="D323" s="284"/>
      <c r="E323" s="287"/>
      <c r="F323" s="284"/>
      <c r="G323" s="284"/>
      <c r="H323" s="284"/>
      <c r="I323" s="284"/>
      <c r="J323" s="284"/>
      <c r="K323" s="284"/>
      <c r="L323" s="284"/>
      <c r="M323" s="281"/>
      <c r="N323" s="281"/>
      <c r="O323" s="281"/>
      <c r="P323" s="281"/>
      <c r="Q323" s="281"/>
      <c r="R323" s="281"/>
      <c r="S323" s="283"/>
      <c r="T323" s="282"/>
      <c r="U323" s="281"/>
      <c r="V323" s="280"/>
      <c r="W323" s="280"/>
      <c r="X323" s="279"/>
      <c r="Y323" s="279"/>
      <c r="Z323" s="279"/>
      <c r="AA323" s="279"/>
      <c r="AB323" s="279"/>
      <c r="AC323" s="279"/>
      <c r="AD323" s="279"/>
      <c r="AE323" s="279"/>
      <c r="AF323" s="278"/>
      <c r="AG323" s="278"/>
      <c r="AH323" s="278"/>
      <c r="AI323" s="278"/>
      <c r="AJ323" s="278"/>
      <c r="AK323" s="278"/>
      <c r="AL323" s="278"/>
      <c r="AM323" s="278"/>
      <c r="AN323" s="278"/>
      <c r="AO323" s="278"/>
      <c r="AP323" s="278"/>
      <c r="AQ323" s="278"/>
      <c r="AR323" s="278"/>
      <c r="AS323" s="278"/>
      <c r="AT323" s="278"/>
      <c r="AU323" s="278"/>
      <c r="AV323" s="278"/>
      <c r="AW323" s="278"/>
      <c r="AX323" s="278"/>
      <c r="AY323" s="278"/>
      <c r="AZ323" s="278"/>
      <c r="BA323" s="278"/>
      <c r="BB323" s="278"/>
      <c r="BC323" s="278"/>
      <c r="BD323" s="278"/>
      <c r="BE323" s="278"/>
      <c r="BF323" s="278"/>
      <c r="BG323" s="278"/>
      <c r="BH323" s="278"/>
      <c r="BI323" s="278"/>
      <c r="BJ323" s="278"/>
      <c r="BK323" s="278"/>
      <c r="BL323" s="278"/>
      <c r="BM323" s="278"/>
      <c r="BN323" s="278"/>
    </row>
    <row r="324" spans="1:66" s="277" customFormat="1" x14ac:dyDescent="0.2">
      <c r="A324" s="287"/>
      <c r="B324" s="287"/>
      <c r="C324" s="287"/>
      <c r="D324" s="284"/>
      <c r="E324" s="287"/>
      <c r="F324" s="284"/>
      <c r="G324" s="284"/>
      <c r="H324" s="284"/>
      <c r="I324" s="284"/>
      <c r="J324" s="284"/>
      <c r="K324" s="284"/>
      <c r="L324" s="284"/>
      <c r="M324" s="281"/>
      <c r="N324" s="281"/>
      <c r="O324" s="281"/>
      <c r="P324" s="281"/>
      <c r="Q324" s="281"/>
      <c r="R324" s="281"/>
      <c r="S324" s="283"/>
      <c r="T324" s="282"/>
      <c r="U324" s="281"/>
      <c r="V324" s="280"/>
      <c r="W324" s="280"/>
      <c r="X324" s="279"/>
      <c r="Y324" s="279"/>
      <c r="Z324" s="279"/>
      <c r="AA324" s="279"/>
      <c r="AB324" s="279"/>
      <c r="AC324" s="279"/>
      <c r="AD324" s="279"/>
      <c r="AE324" s="279"/>
      <c r="AF324" s="278"/>
      <c r="AG324" s="278"/>
      <c r="AH324" s="278"/>
      <c r="AI324" s="278"/>
      <c r="AJ324" s="278"/>
      <c r="AK324" s="278"/>
      <c r="AL324" s="278"/>
      <c r="AM324" s="278"/>
      <c r="AN324" s="278"/>
      <c r="AO324" s="278"/>
      <c r="AP324" s="278"/>
      <c r="AQ324" s="278"/>
      <c r="AR324" s="278"/>
      <c r="AS324" s="278"/>
      <c r="AT324" s="278"/>
      <c r="AU324" s="278"/>
      <c r="AV324" s="278"/>
      <c r="AW324" s="278"/>
      <c r="AX324" s="278"/>
      <c r="AY324" s="278"/>
      <c r="AZ324" s="278"/>
      <c r="BA324" s="278"/>
      <c r="BB324" s="278"/>
      <c r="BC324" s="278"/>
      <c r="BD324" s="278"/>
      <c r="BE324" s="278"/>
      <c r="BF324" s="278"/>
      <c r="BG324" s="278"/>
      <c r="BH324" s="278"/>
      <c r="BI324" s="278"/>
      <c r="BJ324" s="278"/>
      <c r="BK324" s="278"/>
      <c r="BL324" s="278"/>
      <c r="BM324" s="278"/>
      <c r="BN324" s="278"/>
    </row>
    <row r="325" spans="1:66" s="277" customFormat="1" x14ac:dyDescent="0.2">
      <c r="A325" s="287"/>
      <c r="B325" s="287"/>
      <c r="C325" s="287"/>
      <c r="D325" s="284"/>
      <c r="E325" s="287"/>
      <c r="F325" s="284"/>
      <c r="G325" s="284"/>
      <c r="H325" s="284"/>
      <c r="I325" s="284"/>
      <c r="J325" s="284"/>
      <c r="K325" s="284"/>
      <c r="L325" s="284"/>
      <c r="M325" s="281"/>
      <c r="N325" s="281"/>
      <c r="O325" s="281"/>
      <c r="P325" s="281"/>
      <c r="Q325" s="281"/>
      <c r="R325" s="281"/>
      <c r="S325" s="283"/>
      <c r="T325" s="282"/>
      <c r="U325" s="281"/>
      <c r="V325" s="280"/>
      <c r="W325" s="280"/>
      <c r="X325" s="279"/>
      <c r="Y325" s="279"/>
      <c r="Z325" s="279"/>
      <c r="AA325" s="279"/>
      <c r="AB325" s="279"/>
      <c r="AC325" s="279"/>
      <c r="AD325" s="279"/>
      <c r="AE325" s="279"/>
      <c r="AF325" s="278"/>
      <c r="AG325" s="278"/>
      <c r="AH325" s="278"/>
      <c r="AI325" s="278"/>
      <c r="AJ325" s="278"/>
      <c r="AK325" s="278"/>
      <c r="AL325" s="278"/>
      <c r="AM325" s="278"/>
      <c r="AN325" s="278"/>
      <c r="AO325" s="278"/>
      <c r="AP325" s="278"/>
      <c r="AQ325" s="278"/>
      <c r="AR325" s="278"/>
      <c r="AS325" s="278"/>
      <c r="AT325" s="278"/>
      <c r="AU325" s="278"/>
      <c r="AV325" s="278"/>
      <c r="AW325" s="278"/>
      <c r="AX325" s="278"/>
      <c r="AY325" s="278"/>
      <c r="AZ325" s="278"/>
      <c r="BA325" s="278"/>
      <c r="BB325" s="278"/>
      <c r="BC325" s="278"/>
      <c r="BD325" s="278"/>
      <c r="BE325" s="278"/>
      <c r="BF325" s="278"/>
      <c r="BG325" s="278"/>
      <c r="BH325" s="278"/>
      <c r="BI325" s="278"/>
      <c r="BJ325" s="278"/>
      <c r="BK325" s="278"/>
      <c r="BL325" s="278"/>
      <c r="BM325" s="278"/>
      <c r="BN325" s="278"/>
    </row>
    <row r="326" spans="1:66" s="277" customFormat="1" x14ac:dyDescent="0.2">
      <c r="A326" s="287"/>
      <c r="B326" s="287"/>
      <c r="C326" s="287"/>
      <c r="D326" s="284"/>
      <c r="E326" s="287"/>
      <c r="F326" s="284"/>
      <c r="G326" s="284"/>
      <c r="H326" s="284"/>
      <c r="I326" s="284"/>
      <c r="J326" s="284"/>
      <c r="K326" s="284"/>
      <c r="L326" s="284"/>
      <c r="M326" s="281"/>
      <c r="N326" s="281"/>
      <c r="O326" s="281"/>
      <c r="P326" s="281"/>
      <c r="Q326" s="281"/>
      <c r="R326" s="281"/>
      <c r="S326" s="283"/>
      <c r="T326" s="282"/>
      <c r="U326" s="281"/>
      <c r="V326" s="280"/>
      <c r="W326" s="280"/>
      <c r="X326" s="279"/>
      <c r="Y326" s="279"/>
      <c r="Z326" s="279"/>
      <c r="AA326" s="279"/>
      <c r="AB326" s="279"/>
      <c r="AC326" s="279"/>
      <c r="AD326" s="279"/>
      <c r="AE326" s="279"/>
      <c r="AF326" s="278"/>
      <c r="AG326" s="278"/>
      <c r="AH326" s="278"/>
      <c r="AI326" s="278"/>
      <c r="AJ326" s="278"/>
      <c r="AK326" s="278"/>
      <c r="AL326" s="278"/>
      <c r="AM326" s="278"/>
      <c r="AN326" s="278"/>
      <c r="AO326" s="278"/>
      <c r="AP326" s="278"/>
      <c r="AQ326" s="278"/>
      <c r="AR326" s="278"/>
      <c r="AS326" s="278"/>
      <c r="AT326" s="278"/>
      <c r="AU326" s="278"/>
      <c r="AV326" s="278"/>
      <c r="AW326" s="278"/>
      <c r="AX326" s="278"/>
      <c r="AY326" s="278"/>
      <c r="AZ326" s="278"/>
      <c r="BA326" s="278"/>
      <c r="BB326" s="278"/>
      <c r="BC326" s="278"/>
      <c r="BD326" s="278"/>
      <c r="BE326" s="278"/>
      <c r="BF326" s="278"/>
      <c r="BG326" s="278"/>
      <c r="BH326" s="278"/>
      <c r="BI326" s="278"/>
      <c r="BJ326" s="278"/>
      <c r="BK326" s="278"/>
      <c r="BL326" s="278"/>
      <c r="BM326" s="278"/>
      <c r="BN326" s="278"/>
    </row>
    <row r="327" spans="1:66" s="277" customFormat="1" x14ac:dyDescent="0.2">
      <c r="A327" s="287"/>
      <c r="B327" s="287"/>
      <c r="C327" s="287"/>
      <c r="D327" s="284"/>
      <c r="E327" s="287"/>
      <c r="F327" s="284"/>
      <c r="G327" s="284"/>
      <c r="H327" s="284"/>
      <c r="I327" s="284"/>
      <c r="J327" s="284"/>
      <c r="K327" s="284"/>
      <c r="L327" s="284"/>
      <c r="M327" s="281"/>
      <c r="N327" s="281"/>
      <c r="O327" s="281"/>
      <c r="P327" s="281"/>
      <c r="Q327" s="281"/>
      <c r="R327" s="281"/>
      <c r="S327" s="283"/>
      <c r="T327" s="282"/>
      <c r="U327" s="281"/>
      <c r="V327" s="280"/>
      <c r="W327" s="280"/>
      <c r="X327" s="279"/>
      <c r="Y327" s="279"/>
      <c r="Z327" s="279"/>
      <c r="AA327" s="279"/>
      <c r="AB327" s="279"/>
      <c r="AC327" s="279"/>
      <c r="AD327" s="279"/>
      <c r="AE327" s="279"/>
      <c r="AF327" s="278"/>
      <c r="AG327" s="278"/>
      <c r="AH327" s="278"/>
      <c r="AI327" s="278"/>
      <c r="AJ327" s="278"/>
      <c r="AK327" s="278"/>
      <c r="AL327" s="278"/>
      <c r="AM327" s="278"/>
      <c r="AN327" s="278"/>
      <c r="AO327" s="278"/>
      <c r="AP327" s="278"/>
      <c r="AQ327" s="278"/>
      <c r="AR327" s="278"/>
      <c r="AS327" s="278"/>
      <c r="AT327" s="278"/>
      <c r="AU327" s="278"/>
      <c r="AV327" s="278"/>
      <c r="AW327" s="278"/>
      <c r="AX327" s="278"/>
      <c r="AY327" s="278"/>
      <c r="AZ327" s="278"/>
      <c r="BA327" s="278"/>
      <c r="BB327" s="278"/>
      <c r="BC327" s="278"/>
      <c r="BD327" s="278"/>
      <c r="BE327" s="278"/>
      <c r="BF327" s="278"/>
      <c r="BG327" s="278"/>
      <c r="BH327" s="278"/>
      <c r="BI327" s="278"/>
      <c r="BJ327" s="278"/>
      <c r="BK327" s="278"/>
      <c r="BL327" s="278"/>
      <c r="BM327" s="278"/>
      <c r="BN327" s="278"/>
    </row>
    <row r="328" spans="1:66" s="277" customFormat="1" x14ac:dyDescent="0.2">
      <c r="A328" s="287"/>
      <c r="B328" s="287"/>
      <c r="C328" s="287"/>
      <c r="D328" s="284"/>
      <c r="E328" s="287"/>
      <c r="F328" s="284"/>
      <c r="G328" s="284"/>
      <c r="H328" s="284"/>
      <c r="I328" s="284"/>
      <c r="J328" s="284"/>
      <c r="K328" s="284"/>
      <c r="L328" s="284"/>
      <c r="M328" s="281"/>
      <c r="N328" s="281"/>
      <c r="O328" s="281"/>
      <c r="P328" s="281"/>
      <c r="Q328" s="281"/>
      <c r="R328" s="281"/>
      <c r="S328" s="283"/>
      <c r="T328" s="282"/>
      <c r="U328" s="281"/>
      <c r="V328" s="280"/>
      <c r="W328" s="280"/>
      <c r="X328" s="279"/>
      <c r="Y328" s="279"/>
      <c r="Z328" s="279"/>
      <c r="AA328" s="279"/>
      <c r="AB328" s="279"/>
      <c r="AC328" s="279"/>
      <c r="AD328" s="279"/>
      <c r="AE328" s="279"/>
      <c r="AF328" s="278"/>
      <c r="AG328" s="278"/>
      <c r="AH328" s="278"/>
      <c r="AI328" s="278"/>
      <c r="AJ328" s="278"/>
      <c r="AK328" s="278"/>
      <c r="AL328" s="278"/>
      <c r="AM328" s="278"/>
      <c r="AN328" s="278"/>
      <c r="AO328" s="278"/>
      <c r="AP328" s="278"/>
      <c r="AQ328" s="278"/>
      <c r="AR328" s="278"/>
      <c r="AS328" s="278"/>
      <c r="AT328" s="278"/>
      <c r="AU328" s="278"/>
      <c r="AV328" s="278"/>
      <c r="AW328" s="278"/>
      <c r="AX328" s="278"/>
      <c r="AY328" s="278"/>
      <c r="AZ328" s="278"/>
      <c r="BA328" s="278"/>
      <c r="BB328" s="278"/>
      <c r="BC328" s="278"/>
      <c r="BD328" s="278"/>
      <c r="BE328" s="278"/>
      <c r="BF328" s="278"/>
      <c r="BG328" s="278"/>
      <c r="BH328" s="278"/>
      <c r="BI328" s="278"/>
      <c r="BJ328" s="278"/>
      <c r="BK328" s="278"/>
      <c r="BL328" s="278"/>
      <c r="BM328" s="278"/>
      <c r="BN328" s="278"/>
    </row>
    <row r="329" spans="1:66" s="277" customFormat="1" x14ac:dyDescent="0.2">
      <c r="A329" s="287"/>
      <c r="B329" s="287"/>
      <c r="C329" s="287"/>
      <c r="D329" s="284"/>
      <c r="E329" s="287"/>
      <c r="F329" s="284"/>
      <c r="G329" s="284"/>
      <c r="H329" s="284"/>
      <c r="I329" s="284"/>
      <c r="J329" s="284"/>
      <c r="K329" s="284"/>
      <c r="L329" s="284"/>
      <c r="M329" s="281"/>
      <c r="N329" s="281"/>
      <c r="O329" s="281"/>
      <c r="P329" s="281"/>
      <c r="Q329" s="281"/>
      <c r="R329" s="281"/>
      <c r="S329" s="283"/>
      <c r="T329" s="282"/>
      <c r="U329" s="281"/>
      <c r="V329" s="280"/>
      <c r="W329" s="280"/>
      <c r="X329" s="279"/>
      <c r="Y329" s="279"/>
      <c r="Z329" s="279"/>
      <c r="AA329" s="279"/>
      <c r="AB329" s="279"/>
      <c r="AC329" s="279"/>
      <c r="AD329" s="279"/>
      <c r="AE329" s="279"/>
      <c r="AF329" s="278"/>
      <c r="AG329" s="278"/>
      <c r="AH329" s="278"/>
      <c r="AI329" s="278"/>
      <c r="AJ329" s="278"/>
      <c r="AK329" s="278"/>
      <c r="AL329" s="278"/>
      <c r="AM329" s="278"/>
      <c r="AN329" s="278"/>
      <c r="AO329" s="278"/>
      <c r="AP329" s="278"/>
      <c r="AQ329" s="278"/>
      <c r="AR329" s="278"/>
      <c r="AS329" s="278"/>
      <c r="AT329" s="278"/>
      <c r="AU329" s="278"/>
      <c r="AV329" s="278"/>
      <c r="AW329" s="278"/>
      <c r="AX329" s="278"/>
      <c r="AY329" s="278"/>
      <c r="AZ329" s="278"/>
      <c r="BA329" s="278"/>
      <c r="BB329" s="278"/>
      <c r="BC329" s="278"/>
      <c r="BD329" s="278"/>
      <c r="BE329" s="278"/>
      <c r="BF329" s="278"/>
      <c r="BG329" s="278"/>
      <c r="BH329" s="278"/>
      <c r="BI329" s="278"/>
      <c r="BJ329" s="278"/>
      <c r="BK329" s="278"/>
      <c r="BL329" s="278"/>
      <c r="BM329" s="278"/>
      <c r="BN329" s="278"/>
    </row>
    <row r="330" spans="1:66" s="277" customFormat="1" x14ac:dyDescent="0.2">
      <c r="A330" s="287"/>
      <c r="B330" s="287"/>
      <c r="C330" s="287"/>
      <c r="D330" s="284"/>
      <c r="E330" s="287"/>
      <c r="F330" s="284"/>
      <c r="G330" s="284"/>
      <c r="H330" s="284"/>
      <c r="I330" s="284"/>
      <c r="J330" s="284"/>
      <c r="K330" s="284"/>
      <c r="L330" s="284"/>
      <c r="M330" s="281"/>
      <c r="N330" s="281"/>
      <c r="O330" s="281"/>
      <c r="P330" s="281"/>
      <c r="Q330" s="281"/>
      <c r="R330" s="281"/>
      <c r="S330" s="283"/>
      <c r="T330" s="282"/>
      <c r="U330" s="281"/>
      <c r="V330" s="280"/>
      <c r="W330" s="280"/>
      <c r="X330" s="279"/>
      <c r="Y330" s="279"/>
      <c r="Z330" s="279"/>
      <c r="AA330" s="279"/>
      <c r="AB330" s="279"/>
      <c r="AC330" s="279"/>
      <c r="AD330" s="279"/>
      <c r="AE330" s="279"/>
      <c r="AF330" s="278"/>
      <c r="AG330" s="278"/>
      <c r="AH330" s="278"/>
      <c r="AI330" s="278"/>
      <c r="AJ330" s="278"/>
      <c r="AK330" s="278"/>
      <c r="AL330" s="278"/>
      <c r="AM330" s="278"/>
      <c r="AN330" s="278"/>
      <c r="AO330" s="278"/>
      <c r="AP330" s="278"/>
      <c r="AQ330" s="278"/>
      <c r="AR330" s="278"/>
      <c r="AS330" s="278"/>
      <c r="AT330" s="278"/>
      <c r="AU330" s="278"/>
      <c r="AV330" s="278"/>
      <c r="AW330" s="278"/>
      <c r="AX330" s="278"/>
      <c r="AY330" s="278"/>
      <c r="AZ330" s="278"/>
      <c r="BA330" s="278"/>
      <c r="BB330" s="278"/>
      <c r="BC330" s="278"/>
      <c r="BD330" s="278"/>
      <c r="BE330" s="278"/>
      <c r="BF330" s="278"/>
      <c r="BG330" s="278"/>
      <c r="BH330" s="278"/>
      <c r="BI330" s="278"/>
      <c r="BJ330" s="278"/>
      <c r="BK330" s="278"/>
      <c r="BL330" s="278"/>
      <c r="BM330" s="278"/>
      <c r="BN330" s="278"/>
    </row>
    <row r="331" spans="1:66" s="277" customFormat="1" x14ac:dyDescent="0.2">
      <c r="A331" s="287"/>
      <c r="B331" s="287"/>
      <c r="C331" s="287"/>
      <c r="D331" s="284"/>
      <c r="E331" s="287"/>
      <c r="F331" s="284"/>
      <c r="G331" s="284"/>
      <c r="H331" s="284"/>
      <c r="I331" s="284"/>
      <c r="J331" s="284"/>
      <c r="K331" s="284"/>
      <c r="L331" s="284"/>
      <c r="M331" s="281"/>
      <c r="N331" s="281"/>
      <c r="O331" s="281"/>
      <c r="P331" s="281"/>
      <c r="Q331" s="281"/>
      <c r="R331" s="281"/>
      <c r="S331" s="283"/>
      <c r="T331" s="282"/>
      <c r="U331" s="281"/>
      <c r="V331" s="280"/>
      <c r="W331" s="280"/>
      <c r="X331" s="279"/>
      <c r="Y331" s="279"/>
      <c r="Z331" s="279"/>
      <c r="AA331" s="279"/>
      <c r="AB331" s="279"/>
      <c r="AC331" s="279"/>
      <c r="AD331" s="279"/>
      <c r="AE331" s="279"/>
      <c r="AF331" s="278"/>
      <c r="AG331" s="278"/>
      <c r="AH331" s="278"/>
      <c r="AI331" s="278"/>
      <c r="AJ331" s="278"/>
      <c r="AK331" s="278"/>
      <c r="AL331" s="278"/>
      <c r="AM331" s="278"/>
      <c r="AN331" s="278"/>
      <c r="AO331" s="278"/>
      <c r="AP331" s="278"/>
      <c r="AQ331" s="278"/>
      <c r="AR331" s="278"/>
      <c r="AS331" s="278"/>
      <c r="AT331" s="278"/>
      <c r="AU331" s="278"/>
      <c r="AV331" s="278"/>
      <c r="AW331" s="278"/>
      <c r="AX331" s="278"/>
      <c r="AY331" s="278"/>
      <c r="AZ331" s="278"/>
      <c r="BA331" s="278"/>
      <c r="BB331" s="278"/>
      <c r="BC331" s="278"/>
      <c r="BD331" s="278"/>
      <c r="BE331" s="278"/>
      <c r="BF331" s="278"/>
      <c r="BG331" s="278"/>
      <c r="BH331" s="278"/>
      <c r="BI331" s="278"/>
      <c r="BJ331" s="278"/>
      <c r="BK331" s="278"/>
      <c r="BL331" s="278"/>
      <c r="BM331" s="278"/>
      <c r="BN331" s="278"/>
    </row>
    <row r="332" spans="1:66" s="277" customFormat="1" x14ac:dyDescent="0.2">
      <c r="A332" s="287"/>
      <c r="B332" s="287"/>
      <c r="C332" s="287"/>
      <c r="D332" s="284"/>
      <c r="E332" s="287"/>
      <c r="F332" s="284"/>
      <c r="G332" s="284"/>
      <c r="H332" s="284"/>
      <c r="I332" s="284"/>
      <c r="J332" s="284"/>
      <c r="K332" s="284"/>
      <c r="L332" s="284"/>
      <c r="M332" s="281"/>
      <c r="N332" s="281"/>
      <c r="O332" s="281"/>
      <c r="P332" s="281"/>
      <c r="Q332" s="281"/>
      <c r="R332" s="281"/>
      <c r="S332" s="283"/>
      <c r="T332" s="282"/>
      <c r="U332" s="281"/>
      <c r="V332" s="280"/>
      <c r="W332" s="280"/>
      <c r="X332" s="279"/>
      <c r="Y332" s="279"/>
      <c r="Z332" s="279"/>
      <c r="AA332" s="279"/>
      <c r="AB332" s="279"/>
      <c r="AC332" s="279"/>
      <c r="AD332" s="279"/>
      <c r="AE332" s="279"/>
      <c r="AF332" s="278"/>
      <c r="AG332" s="278"/>
      <c r="AH332" s="278"/>
      <c r="AI332" s="278"/>
      <c r="AJ332" s="278"/>
      <c r="AK332" s="278"/>
      <c r="AL332" s="278"/>
      <c r="AM332" s="278"/>
      <c r="AN332" s="278"/>
      <c r="AO332" s="278"/>
      <c r="AP332" s="278"/>
      <c r="AQ332" s="278"/>
      <c r="AR332" s="278"/>
      <c r="AS332" s="278"/>
      <c r="AT332" s="278"/>
      <c r="AU332" s="278"/>
      <c r="AV332" s="278"/>
      <c r="AW332" s="278"/>
      <c r="AX332" s="278"/>
      <c r="AY332" s="278"/>
      <c r="AZ332" s="278"/>
      <c r="BA332" s="278"/>
      <c r="BB332" s="278"/>
      <c r="BC332" s="278"/>
      <c r="BD332" s="278"/>
      <c r="BE332" s="278"/>
      <c r="BF332" s="278"/>
      <c r="BG332" s="278"/>
      <c r="BH332" s="278"/>
      <c r="BI332" s="278"/>
      <c r="BJ332" s="278"/>
      <c r="BK332" s="278"/>
      <c r="BL332" s="278"/>
      <c r="BM332" s="278"/>
      <c r="BN332" s="278"/>
    </row>
    <row r="333" spans="1:66" s="277" customFormat="1" x14ac:dyDescent="0.2">
      <c r="A333" s="287"/>
      <c r="B333" s="287"/>
      <c r="C333" s="287"/>
      <c r="D333" s="284"/>
      <c r="E333" s="287"/>
      <c r="F333" s="284"/>
      <c r="G333" s="284"/>
      <c r="H333" s="284"/>
      <c r="I333" s="284"/>
      <c r="J333" s="284"/>
      <c r="K333" s="284"/>
      <c r="L333" s="284"/>
      <c r="M333" s="281"/>
      <c r="N333" s="281"/>
      <c r="O333" s="281"/>
      <c r="P333" s="281"/>
      <c r="Q333" s="281"/>
      <c r="R333" s="281"/>
      <c r="S333" s="283"/>
      <c r="T333" s="282"/>
      <c r="U333" s="281"/>
      <c r="V333" s="280"/>
      <c r="W333" s="280"/>
      <c r="X333" s="279"/>
      <c r="Y333" s="279"/>
      <c r="Z333" s="279"/>
      <c r="AA333" s="279"/>
      <c r="AB333" s="279"/>
      <c r="AC333" s="279"/>
      <c r="AD333" s="279"/>
      <c r="AE333" s="279"/>
      <c r="AF333" s="278"/>
      <c r="AG333" s="278"/>
      <c r="AH333" s="278"/>
      <c r="AI333" s="278"/>
      <c r="AJ333" s="278"/>
      <c r="AK333" s="278"/>
      <c r="AL333" s="278"/>
      <c r="AM333" s="278"/>
      <c r="AN333" s="278"/>
      <c r="AO333" s="278"/>
      <c r="AP333" s="278"/>
      <c r="AQ333" s="278"/>
      <c r="AR333" s="278"/>
      <c r="AS333" s="278"/>
      <c r="AT333" s="278"/>
      <c r="AU333" s="278"/>
      <c r="AV333" s="278"/>
      <c r="AW333" s="278"/>
      <c r="AX333" s="278"/>
      <c r="AY333" s="278"/>
      <c r="AZ333" s="278"/>
      <c r="BA333" s="278"/>
      <c r="BB333" s="278"/>
      <c r="BC333" s="278"/>
      <c r="BD333" s="278"/>
      <c r="BE333" s="278"/>
      <c r="BF333" s="278"/>
      <c r="BG333" s="278"/>
      <c r="BH333" s="278"/>
      <c r="BI333" s="278"/>
      <c r="BJ333" s="278"/>
      <c r="BK333" s="278"/>
      <c r="BL333" s="278"/>
      <c r="BM333" s="278"/>
      <c r="BN333" s="278"/>
    </row>
    <row r="334" spans="1:66" s="277" customFormat="1" x14ac:dyDescent="0.2">
      <c r="A334" s="287"/>
      <c r="B334" s="287"/>
      <c r="C334" s="287"/>
      <c r="D334" s="284"/>
      <c r="E334" s="287"/>
      <c r="F334" s="284"/>
      <c r="G334" s="284"/>
      <c r="H334" s="284"/>
      <c r="I334" s="284"/>
      <c r="J334" s="284"/>
      <c r="K334" s="284"/>
      <c r="L334" s="284"/>
      <c r="M334" s="281"/>
      <c r="N334" s="281"/>
      <c r="O334" s="281"/>
      <c r="P334" s="281"/>
      <c r="Q334" s="281"/>
      <c r="R334" s="281"/>
      <c r="S334" s="283"/>
      <c r="T334" s="282"/>
      <c r="U334" s="281"/>
      <c r="V334" s="280"/>
      <c r="W334" s="280"/>
      <c r="X334" s="279"/>
      <c r="Y334" s="279"/>
      <c r="Z334" s="279"/>
      <c r="AA334" s="279"/>
      <c r="AB334" s="279"/>
      <c r="AC334" s="279"/>
      <c r="AD334" s="279"/>
      <c r="AE334" s="279"/>
      <c r="AF334" s="278"/>
      <c r="AG334" s="278"/>
      <c r="AH334" s="278"/>
      <c r="AI334" s="278"/>
      <c r="AJ334" s="278"/>
      <c r="AK334" s="278"/>
      <c r="AL334" s="278"/>
      <c r="AM334" s="278"/>
      <c r="AN334" s="278"/>
      <c r="AO334" s="278"/>
      <c r="AP334" s="278"/>
      <c r="AQ334" s="278"/>
      <c r="AR334" s="278"/>
      <c r="AS334" s="278"/>
      <c r="AT334" s="278"/>
      <c r="AU334" s="278"/>
      <c r="AV334" s="278"/>
      <c r="AW334" s="278"/>
      <c r="AX334" s="278"/>
      <c r="AY334" s="278"/>
      <c r="AZ334" s="278"/>
      <c r="BA334" s="278"/>
      <c r="BB334" s="278"/>
      <c r="BC334" s="278"/>
      <c r="BD334" s="278"/>
      <c r="BE334" s="278"/>
      <c r="BF334" s="278"/>
      <c r="BG334" s="278"/>
      <c r="BH334" s="278"/>
      <c r="BI334" s="278"/>
      <c r="BJ334" s="278"/>
      <c r="BK334" s="278"/>
      <c r="BL334" s="278"/>
      <c r="BM334" s="278"/>
      <c r="BN334" s="278"/>
    </row>
    <row r="335" spans="1:66" s="277" customFormat="1" x14ac:dyDescent="0.2">
      <c r="A335" s="287"/>
      <c r="B335" s="287"/>
      <c r="C335" s="287"/>
      <c r="D335" s="284"/>
      <c r="E335" s="287"/>
      <c r="F335" s="284"/>
      <c r="G335" s="284"/>
      <c r="H335" s="284"/>
      <c r="I335" s="284"/>
      <c r="J335" s="284"/>
      <c r="K335" s="284"/>
      <c r="L335" s="284"/>
      <c r="M335" s="281"/>
      <c r="N335" s="281"/>
      <c r="O335" s="281"/>
      <c r="P335" s="281"/>
      <c r="Q335" s="281"/>
      <c r="R335" s="281"/>
      <c r="S335" s="283"/>
      <c r="T335" s="282"/>
      <c r="U335" s="281"/>
      <c r="V335" s="280"/>
      <c r="W335" s="280"/>
      <c r="X335" s="279"/>
      <c r="Y335" s="279"/>
      <c r="Z335" s="279"/>
      <c r="AA335" s="279"/>
      <c r="AB335" s="279"/>
      <c r="AC335" s="279"/>
      <c r="AD335" s="279"/>
      <c r="AE335" s="279"/>
      <c r="AF335" s="278"/>
      <c r="AG335" s="278"/>
      <c r="AH335" s="278"/>
      <c r="AI335" s="278"/>
      <c r="AJ335" s="278"/>
      <c r="AK335" s="278"/>
      <c r="AL335" s="278"/>
      <c r="AM335" s="278"/>
      <c r="AN335" s="278"/>
      <c r="AO335" s="278"/>
      <c r="AP335" s="278"/>
      <c r="AQ335" s="278"/>
      <c r="AR335" s="278"/>
      <c r="AS335" s="278"/>
      <c r="AT335" s="278"/>
      <c r="AU335" s="278"/>
      <c r="AV335" s="278"/>
      <c r="AW335" s="278"/>
      <c r="AX335" s="278"/>
      <c r="AY335" s="278"/>
      <c r="AZ335" s="278"/>
      <c r="BA335" s="278"/>
      <c r="BB335" s="278"/>
      <c r="BC335" s="278"/>
      <c r="BD335" s="278"/>
      <c r="BE335" s="278"/>
      <c r="BF335" s="278"/>
      <c r="BG335" s="278"/>
      <c r="BH335" s="278"/>
      <c r="BI335" s="278"/>
      <c r="BJ335" s="278"/>
      <c r="BK335" s="278"/>
      <c r="BL335" s="278"/>
      <c r="BM335" s="278"/>
      <c r="BN335" s="278"/>
    </row>
    <row r="336" spans="1:66" s="277" customFormat="1" x14ac:dyDescent="0.2">
      <c r="A336" s="287"/>
      <c r="B336" s="287"/>
      <c r="C336" s="287"/>
      <c r="D336" s="284"/>
      <c r="E336" s="287"/>
      <c r="F336" s="284"/>
      <c r="G336" s="284"/>
      <c r="H336" s="284"/>
      <c r="I336" s="284"/>
      <c r="J336" s="284"/>
      <c r="K336" s="284"/>
      <c r="L336" s="284"/>
      <c r="M336" s="281"/>
      <c r="N336" s="281"/>
      <c r="O336" s="281"/>
      <c r="P336" s="281"/>
      <c r="Q336" s="281"/>
      <c r="R336" s="281"/>
      <c r="S336" s="283"/>
      <c r="T336" s="282"/>
      <c r="U336" s="281"/>
      <c r="V336" s="280"/>
      <c r="W336" s="280"/>
      <c r="X336" s="279"/>
      <c r="Y336" s="279"/>
      <c r="Z336" s="279"/>
      <c r="AA336" s="279"/>
      <c r="AB336" s="279"/>
      <c r="AC336" s="279"/>
      <c r="AD336" s="279"/>
      <c r="AE336" s="279"/>
      <c r="AF336" s="278"/>
      <c r="AG336" s="278"/>
      <c r="AH336" s="278"/>
      <c r="AI336" s="278"/>
      <c r="AJ336" s="278"/>
      <c r="AK336" s="278"/>
      <c r="AL336" s="278"/>
      <c r="AM336" s="278"/>
      <c r="AN336" s="278"/>
      <c r="AO336" s="278"/>
      <c r="AP336" s="278"/>
      <c r="AQ336" s="278"/>
      <c r="AR336" s="278"/>
      <c r="AS336" s="278"/>
      <c r="AT336" s="278"/>
      <c r="AU336" s="278"/>
      <c r="AV336" s="278"/>
      <c r="AW336" s="278"/>
      <c r="AX336" s="278"/>
      <c r="AY336" s="278"/>
      <c r="AZ336" s="278"/>
      <c r="BA336" s="278"/>
      <c r="BB336" s="278"/>
      <c r="BC336" s="278"/>
      <c r="BD336" s="278"/>
      <c r="BE336" s="278"/>
      <c r="BF336" s="278"/>
      <c r="BG336" s="278"/>
      <c r="BH336" s="278"/>
      <c r="BI336" s="278"/>
      <c r="BJ336" s="278"/>
      <c r="BK336" s="278"/>
      <c r="BL336" s="278"/>
      <c r="BM336" s="278"/>
      <c r="BN336" s="278"/>
    </row>
    <row r="337" spans="1:66" s="277" customFormat="1" x14ac:dyDescent="0.2">
      <c r="A337" s="287"/>
      <c r="B337" s="287"/>
      <c r="C337" s="287"/>
      <c r="D337" s="284"/>
      <c r="E337" s="287"/>
      <c r="F337" s="284"/>
      <c r="G337" s="284"/>
      <c r="H337" s="284"/>
      <c r="I337" s="284"/>
      <c r="J337" s="284"/>
      <c r="K337" s="284"/>
      <c r="L337" s="284"/>
      <c r="M337" s="281"/>
      <c r="N337" s="281"/>
      <c r="O337" s="281"/>
      <c r="P337" s="281"/>
      <c r="Q337" s="281"/>
      <c r="R337" s="281"/>
      <c r="S337" s="283"/>
      <c r="T337" s="282"/>
      <c r="U337" s="281"/>
      <c r="V337" s="280"/>
      <c r="W337" s="280"/>
      <c r="X337" s="279"/>
      <c r="Y337" s="279"/>
      <c r="Z337" s="279"/>
      <c r="AA337" s="279"/>
      <c r="AB337" s="279"/>
      <c r="AC337" s="279"/>
      <c r="AD337" s="279"/>
      <c r="AE337" s="279"/>
      <c r="AF337" s="278"/>
      <c r="AG337" s="278"/>
      <c r="AH337" s="278"/>
      <c r="AI337" s="278"/>
      <c r="AJ337" s="278"/>
      <c r="AK337" s="278"/>
      <c r="AL337" s="278"/>
      <c r="AM337" s="278"/>
      <c r="AN337" s="278"/>
      <c r="AO337" s="278"/>
      <c r="AP337" s="278"/>
      <c r="AQ337" s="278"/>
      <c r="AR337" s="278"/>
      <c r="AS337" s="278"/>
      <c r="AT337" s="278"/>
      <c r="AU337" s="278"/>
      <c r="AV337" s="278"/>
      <c r="AW337" s="278"/>
      <c r="AX337" s="278"/>
      <c r="AY337" s="278"/>
      <c r="AZ337" s="278"/>
      <c r="BA337" s="278"/>
      <c r="BB337" s="278"/>
      <c r="BC337" s="278"/>
      <c r="BD337" s="278"/>
      <c r="BE337" s="278"/>
      <c r="BF337" s="278"/>
      <c r="BG337" s="278"/>
      <c r="BH337" s="278"/>
      <c r="BI337" s="278"/>
      <c r="BJ337" s="278"/>
      <c r="BK337" s="278"/>
      <c r="BL337" s="278"/>
      <c r="BM337" s="278"/>
      <c r="BN337" s="278"/>
    </row>
    <row r="338" spans="1:66" s="277" customFormat="1" x14ac:dyDescent="0.2">
      <c r="A338" s="287"/>
      <c r="B338" s="287"/>
      <c r="C338" s="287"/>
      <c r="D338" s="284"/>
      <c r="E338" s="287"/>
      <c r="F338" s="284"/>
      <c r="G338" s="284"/>
      <c r="H338" s="284"/>
      <c r="I338" s="284"/>
      <c r="J338" s="284"/>
      <c r="K338" s="284"/>
      <c r="L338" s="284"/>
      <c r="M338" s="281"/>
      <c r="N338" s="281"/>
      <c r="O338" s="281"/>
      <c r="P338" s="281"/>
      <c r="Q338" s="281"/>
      <c r="R338" s="281"/>
      <c r="S338" s="283"/>
      <c r="T338" s="282"/>
      <c r="U338" s="281"/>
      <c r="V338" s="280"/>
      <c r="W338" s="280"/>
      <c r="X338" s="279"/>
      <c r="Y338" s="279"/>
      <c r="Z338" s="279"/>
      <c r="AA338" s="279"/>
      <c r="AB338" s="279"/>
      <c r="AC338" s="279"/>
      <c r="AD338" s="279"/>
      <c r="AE338" s="279"/>
      <c r="AF338" s="278"/>
      <c r="AG338" s="278"/>
      <c r="AH338" s="278"/>
      <c r="AI338" s="278"/>
      <c r="AJ338" s="278"/>
      <c r="AK338" s="278"/>
      <c r="AL338" s="278"/>
      <c r="AM338" s="278"/>
      <c r="AN338" s="278"/>
      <c r="AO338" s="278"/>
      <c r="AP338" s="278"/>
      <c r="AQ338" s="278"/>
      <c r="AR338" s="278"/>
      <c r="AS338" s="278"/>
      <c r="AT338" s="278"/>
      <c r="AU338" s="278"/>
      <c r="AV338" s="278"/>
      <c r="AW338" s="278"/>
      <c r="AX338" s="278"/>
      <c r="AY338" s="278"/>
      <c r="AZ338" s="278"/>
      <c r="BA338" s="278"/>
      <c r="BB338" s="278"/>
      <c r="BC338" s="278"/>
      <c r="BD338" s="278"/>
      <c r="BE338" s="278"/>
      <c r="BF338" s="278"/>
      <c r="BG338" s="278"/>
      <c r="BH338" s="278"/>
      <c r="BI338" s="278"/>
      <c r="BJ338" s="278"/>
      <c r="BK338" s="278"/>
      <c r="BL338" s="278"/>
      <c r="BM338" s="278"/>
      <c r="BN338" s="278"/>
    </row>
    <row r="339" spans="1:66" s="277" customFormat="1" x14ac:dyDescent="0.2">
      <c r="A339" s="287"/>
      <c r="B339" s="287"/>
      <c r="C339" s="287"/>
      <c r="D339" s="284"/>
      <c r="E339" s="287"/>
      <c r="F339" s="284"/>
      <c r="G339" s="284"/>
      <c r="H339" s="284"/>
      <c r="I339" s="284"/>
      <c r="J339" s="284"/>
      <c r="K339" s="284"/>
      <c r="L339" s="284"/>
      <c r="M339" s="281"/>
      <c r="N339" s="281"/>
      <c r="O339" s="281"/>
      <c r="P339" s="281"/>
      <c r="Q339" s="281"/>
      <c r="R339" s="281"/>
      <c r="S339" s="283"/>
      <c r="T339" s="282"/>
      <c r="U339" s="281"/>
      <c r="V339" s="280"/>
      <c r="W339" s="280"/>
      <c r="X339" s="279"/>
      <c r="Y339" s="279"/>
      <c r="Z339" s="279"/>
      <c r="AA339" s="279"/>
      <c r="AB339" s="279"/>
      <c r="AC339" s="279"/>
      <c r="AD339" s="279"/>
      <c r="AE339" s="279"/>
      <c r="AF339" s="278"/>
      <c r="AG339" s="278"/>
      <c r="AH339" s="278"/>
      <c r="AI339" s="278"/>
      <c r="AJ339" s="278"/>
      <c r="AK339" s="278"/>
      <c r="AL339" s="278"/>
      <c r="AM339" s="278"/>
      <c r="AN339" s="278"/>
      <c r="AO339" s="278"/>
      <c r="AP339" s="278"/>
      <c r="AQ339" s="278"/>
      <c r="AR339" s="278"/>
      <c r="AS339" s="278"/>
      <c r="AT339" s="278"/>
      <c r="AU339" s="278"/>
      <c r="AV339" s="278"/>
      <c r="AW339" s="278"/>
      <c r="AX339" s="278"/>
      <c r="AY339" s="278"/>
      <c r="AZ339" s="278"/>
      <c r="BA339" s="278"/>
      <c r="BB339" s="278"/>
      <c r="BC339" s="278"/>
      <c r="BD339" s="278"/>
      <c r="BE339" s="278"/>
      <c r="BF339" s="278"/>
      <c r="BG339" s="278"/>
      <c r="BH339" s="278"/>
      <c r="BI339" s="278"/>
      <c r="BJ339" s="278"/>
      <c r="BK339" s="278"/>
      <c r="BL339" s="278"/>
      <c r="BM339" s="278"/>
      <c r="BN339" s="278"/>
    </row>
    <row r="340" spans="1:66" s="277" customFormat="1" x14ac:dyDescent="0.2">
      <c r="A340" s="287"/>
      <c r="B340" s="287"/>
      <c r="C340" s="287"/>
      <c r="D340" s="284"/>
      <c r="E340" s="287"/>
      <c r="F340" s="284"/>
      <c r="G340" s="284"/>
      <c r="H340" s="284"/>
      <c r="I340" s="284"/>
      <c r="J340" s="284"/>
      <c r="K340" s="284"/>
      <c r="L340" s="284"/>
      <c r="M340" s="281"/>
      <c r="N340" s="281"/>
      <c r="O340" s="281"/>
      <c r="P340" s="281"/>
      <c r="Q340" s="281"/>
      <c r="R340" s="281"/>
      <c r="S340" s="283"/>
      <c r="T340" s="282"/>
      <c r="U340" s="281"/>
      <c r="V340" s="280"/>
      <c r="W340" s="280"/>
      <c r="X340" s="279"/>
      <c r="Y340" s="279"/>
      <c r="Z340" s="279"/>
      <c r="AA340" s="279"/>
      <c r="AB340" s="279"/>
      <c r="AC340" s="279"/>
      <c r="AD340" s="279"/>
      <c r="AE340" s="279"/>
      <c r="AF340" s="278"/>
      <c r="AG340" s="278"/>
      <c r="AH340" s="278"/>
      <c r="AI340" s="278"/>
      <c r="AJ340" s="278"/>
      <c r="AK340" s="278"/>
      <c r="AL340" s="278"/>
      <c r="AM340" s="278"/>
      <c r="AN340" s="278"/>
      <c r="AO340" s="278"/>
      <c r="AP340" s="278"/>
      <c r="AQ340" s="278"/>
      <c r="AR340" s="278"/>
      <c r="AS340" s="278"/>
      <c r="AT340" s="278"/>
      <c r="AU340" s="278"/>
      <c r="AV340" s="278"/>
      <c r="AW340" s="278"/>
      <c r="AX340" s="278"/>
      <c r="AY340" s="278"/>
      <c r="AZ340" s="278"/>
      <c r="BA340" s="278"/>
      <c r="BB340" s="278"/>
      <c r="BC340" s="278"/>
      <c r="BD340" s="278"/>
      <c r="BE340" s="278"/>
      <c r="BF340" s="278"/>
      <c r="BG340" s="278"/>
      <c r="BH340" s="278"/>
      <c r="BI340" s="278"/>
      <c r="BJ340" s="278"/>
      <c r="BK340" s="278"/>
      <c r="BL340" s="278"/>
      <c r="BM340" s="278"/>
      <c r="BN340" s="278"/>
    </row>
  </sheetData>
  <protectedRanges>
    <protectedRange sqref="E10:E14" name="Rango1_2"/>
    <protectedRange sqref="E103:E104" name="Rango1_2_2"/>
    <protectedRange sqref="E107" name="Rango1_2_2_1_1"/>
  </protectedRanges>
  <autoFilter ref="A8:CC163"/>
  <mergeCells count="7">
    <mergeCell ref="B7:K7"/>
    <mergeCell ref="A1:K1"/>
    <mergeCell ref="A2:K2"/>
    <mergeCell ref="A3:K3"/>
    <mergeCell ref="A4:K4"/>
    <mergeCell ref="A5:K5"/>
    <mergeCell ref="B6:K6"/>
  </mergeCells>
  <phoneticPr fontId="3" type="noConversion"/>
  <conditionalFormatting sqref="D9:D32 D48:D163">
    <cfRule type="expression" dxfId="3" priority="8" stopIfTrue="1">
      <formula>AND(COUNTIF($D$9:$D$32, D9)+COUNTIF($D$48:$D$163, D9)&gt;1,NOT(ISBLANK(D9)))</formula>
    </cfRule>
  </conditionalFormatting>
  <conditionalFormatting sqref="D33:D47">
    <cfRule type="duplicateValues" dxfId="2" priority="2" stopIfTrue="1"/>
  </conditionalFormatting>
  <conditionalFormatting sqref="E162">
    <cfRule type="duplicateValues" dxfId="1" priority="4" stopIfTrue="1"/>
  </conditionalFormatting>
  <conditionalFormatting sqref="X33:X47">
    <cfRule type="expression" dxfId="0" priority="11" stopIfTrue="1">
      <formula>AND(COUNTIF($D$9:$D$32, X33)+COUNTIF($D$53:$D$167, X33)&gt;1,NOT(ISBLANK(X33)))</formula>
    </cfRule>
  </conditionalFormatting>
  <dataValidations count="2">
    <dataValidation type="list" allowBlank="1" showInputMessage="1" showErrorMessage="1" sqref="B66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B65560:B65561 IX65560:IX65561 ST65560:ST65561 ACP65560:ACP65561 AML65560:AML65561 AWH65560:AWH65561 BGD65560:BGD65561 BPZ65560:BPZ65561 BZV65560:BZV65561 CJR65560:CJR65561 CTN65560:CTN65561 DDJ65560:DDJ65561 DNF65560:DNF65561 DXB65560:DXB65561 EGX65560:EGX65561 EQT65560:EQT65561 FAP65560:FAP65561 FKL65560:FKL65561 FUH65560:FUH65561 GED65560:GED65561 GNZ65560:GNZ65561 GXV65560:GXV65561 HHR65560:HHR65561 HRN65560:HRN65561 IBJ65560:IBJ65561 ILF65560:ILF65561 IVB65560:IVB65561 JEX65560:JEX65561 JOT65560:JOT65561 JYP65560:JYP65561 KIL65560:KIL65561 KSH65560:KSH65561 LCD65560:LCD65561 LLZ65560:LLZ65561 LVV65560:LVV65561 MFR65560:MFR65561 MPN65560:MPN65561 MZJ65560:MZJ65561 NJF65560:NJF65561 NTB65560:NTB65561 OCX65560:OCX65561 OMT65560:OMT65561 OWP65560:OWP65561 PGL65560:PGL65561 PQH65560:PQH65561 QAD65560:QAD65561 QJZ65560:QJZ65561 QTV65560:QTV65561 RDR65560:RDR65561 RNN65560:RNN65561 RXJ65560:RXJ65561 SHF65560:SHF65561 SRB65560:SRB65561 TAX65560:TAX65561 TKT65560:TKT65561 TUP65560:TUP65561 UEL65560:UEL65561 UOH65560:UOH65561 UYD65560:UYD65561 VHZ65560:VHZ65561 VRV65560:VRV65561 WBR65560:WBR65561 WLN65560:WLN65561 WVJ65560:WVJ65561 B131096:B131097 IX131096:IX131097 ST131096:ST131097 ACP131096:ACP131097 AML131096:AML131097 AWH131096:AWH131097 BGD131096:BGD131097 BPZ131096:BPZ131097 BZV131096:BZV131097 CJR131096:CJR131097 CTN131096:CTN131097 DDJ131096:DDJ131097 DNF131096:DNF131097 DXB131096:DXB131097 EGX131096:EGX131097 EQT131096:EQT131097 FAP131096:FAP131097 FKL131096:FKL131097 FUH131096:FUH131097 GED131096:GED131097 GNZ131096:GNZ131097 GXV131096:GXV131097 HHR131096:HHR131097 HRN131096:HRN131097 IBJ131096:IBJ131097 ILF131096:ILF131097 IVB131096:IVB131097 JEX131096:JEX131097 JOT131096:JOT131097 JYP131096:JYP131097 KIL131096:KIL131097 KSH131096:KSH131097 LCD131096:LCD131097 LLZ131096:LLZ131097 LVV131096:LVV131097 MFR131096:MFR131097 MPN131096:MPN131097 MZJ131096:MZJ131097 NJF131096:NJF131097 NTB131096:NTB131097 OCX131096:OCX131097 OMT131096:OMT131097 OWP131096:OWP131097 PGL131096:PGL131097 PQH131096:PQH131097 QAD131096:QAD131097 QJZ131096:QJZ131097 QTV131096:QTV131097 RDR131096:RDR131097 RNN131096:RNN131097 RXJ131096:RXJ131097 SHF131096:SHF131097 SRB131096:SRB131097 TAX131096:TAX131097 TKT131096:TKT131097 TUP131096:TUP131097 UEL131096:UEL131097 UOH131096:UOH131097 UYD131096:UYD131097 VHZ131096:VHZ131097 VRV131096:VRV131097 WBR131096:WBR131097 WLN131096:WLN131097 WVJ131096:WVJ131097 B196632:B196633 IX196632:IX196633 ST196632:ST196633 ACP196632:ACP196633 AML196632:AML196633 AWH196632:AWH196633 BGD196632:BGD196633 BPZ196632:BPZ196633 BZV196632:BZV196633 CJR196632:CJR196633 CTN196632:CTN196633 DDJ196632:DDJ196633 DNF196632:DNF196633 DXB196632:DXB196633 EGX196632:EGX196633 EQT196632:EQT196633 FAP196632:FAP196633 FKL196632:FKL196633 FUH196632:FUH196633 GED196632:GED196633 GNZ196632:GNZ196633 GXV196632:GXV196633 HHR196632:HHR196633 HRN196632:HRN196633 IBJ196632:IBJ196633 ILF196632:ILF196633 IVB196632:IVB196633 JEX196632:JEX196633 JOT196632:JOT196633 JYP196632:JYP196633 KIL196632:KIL196633 KSH196632:KSH196633 LCD196632:LCD196633 LLZ196632:LLZ196633 LVV196632:LVV196633 MFR196632:MFR196633 MPN196632:MPN196633 MZJ196632:MZJ196633 NJF196632:NJF196633 NTB196632:NTB196633 OCX196632:OCX196633 OMT196632:OMT196633 OWP196632:OWP196633 PGL196632:PGL196633 PQH196632:PQH196633 QAD196632:QAD196633 QJZ196632:QJZ196633 QTV196632:QTV196633 RDR196632:RDR196633 RNN196632:RNN196633 RXJ196632:RXJ196633 SHF196632:SHF196633 SRB196632:SRB196633 TAX196632:TAX196633 TKT196632:TKT196633 TUP196632:TUP196633 UEL196632:UEL196633 UOH196632:UOH196633 UYD196632:UYD196633 VHZ196632:VHZ196633 VRV196632:VRV196633 WBR196632:WBR196633 WLN196632:WLN196633 WVJ196632:WVJ196633 B262168:B262169 IX262168:IX262169 ST262168:ST262169 ACP262168:ACP262169 AML262168:AML262169 AWH262168:AWH262169 BGD262168:BGD262169 BPZ262168:BPZ262169 BZV262168:BZV262169 CJR262168:CJR262169 CTN262168:CTN262169 DDJ262168:DDJ262169 DNF262168:DNF262169 DXB262168:DXB262169 EGX262168:EGX262169 EQT262168:EQT262169 FAP262168:FAP262169 FKL262168:FKL262169 FUH262168:FUH262169 GED262168:GED262169 GNZ262168:GNZ262169 GXV262168:GXV262169 HHR262168:HHR262169 HRN262168:HRN262169 IBJ262168:IBJ262169 ILF262168:ILF262169 IVB262168:IVB262169 JEX262168:JEX262169 JOT262168:JOT262169 JYP262168:JYP262169 KIL262168:KIL262169 KSH262168:KSH262169 LCD262168:LCD262169 LLZ262168:LLZ262169 LVV262168:LVV262169 MFR262168:MFR262169 MPN262168:MPN262169 MZJ262168:MZJ262169 NJF262168:NJF262169 NTB262168:NTB262169 OCX262168:OCX262169 OMT262168:OMT262169 OWP262168:OWP262169 PGL262168:PGL262169 PQH262168:PQH262169 QAD262168:QAD262169 QJZ262168:QJZ262169 QTV262168:QTV262169 RDR262168:RDR262169 RNN262168:RNN262169 RXJ262168:RXJ262169 SHF262168:SHF262169 SRB262168:SRB262169 TAX262168:TAX262169 TKT262168:TKT262169 TUP262168:TUP262169 UEL262168:UEL262169 UOH262168:UOH262169 UYD262168:UYD262169 VHZ262168:VHZ262169 VRV262168:VRV262169 WBR262168:WBR262169 WLN262168:WLN262169 WVJ262168:WVJ262169 B327704:B327705 IX327704:IX327705 ST327704:ST327705 ACP327704:ACP327705 AML327704:AML327705 AWH327704:AWH327705 BGD327704:BGD327705 BPZ327704:BPZ327705 BZV327704:BZV327705 CJR327704:CJR327705 CTN327704:CTN327705 DDJ327704:DDJ327705 DNF327704:DNF327705 DXB327704:DXB327705 EGX327704:EGX327705 EQT327704:EQT327705 FAP327704:FAP327705 FKL327704:FKL327705 FUH327704:FUH327705 GED327704:GED327705 GNZ327704:GNZ327705 GXV327704:GXV327705 HHR327704:HHR327705 HRN327704:HRN327705 IBJ327704:IBJ327705 ILF327704:ILF327705 IVB327704:IVB327705 JEX327704:JEX327705 JOT327704:JOT327705 JYP327704:JYP327705 KIL327704:KIL327705 KSH327704:KSH327705 LCD327704:LCD327705 LLZ327704:LLZ327705 LVV327704:LVV327705 MFR327704:MFR327705 MPN327704:MPN327705 MZJ327704:MZJ327705 NJF327704:NJF327705 NTB327704:NTB327705 OCX327704:OCX327705 OMT327704:OMT327705 OWP327704:OWP327705 PGL327704:PGL327705 PQH327704:PQH327705 QAD327704:QAD327705 QJZ327704:QJZ327705 QTV327704:QTV327705 RDR327704:RDR327705 RNN327704:RNN327705 RXJ327704:RXJ327705 SHF327704:SHF327705 SRB327704:SRB327705 TAX327704:TAX327705 TKT327704:TKT327705 TUP327704:TUP327705 UEL327704:UEL327705 UOH327704:UOH327705 UYD327704:UYD327705 VHZ327704:VHZ327705 VRV327704:VRV327705 WBR327704:WBR327705 WLN327704:WLN327705 WVJ327704:WVJ327705 B393240:B393241 IX393240:IX393241 ST393240:ST393241 ACP393240:ACP393241 AML393240:AML393241 AWH393240:AWH393241 BGD393240:BGD393241 BPZ393240:BPZ393241 BZV393240:BZV393241 CJR393240:CJR393241 CTN393240:CTN393241 DDJ393240:DDJ393241 DNF393240:DNF393241 DXB393240:DXB393241 EGX393240:EGX393241 EQT393240:EQT393241 FAP393240:FAP393241 FKL393240:FKL393241 FUH393240:FUH393241 GED393240:GED393241 GNZ393240:GNZ393241 GXV393240:GXV393241 HHR393240:HHR393241 HRN393240:HRN393241 IBJ393240:IBJ393241 ILF393240:ILF393241 IVB393240:IVB393241 JEX393240:JEX393241 JOT393240:JOT393241 JYP393240:JYP393241 KIL393240:KIL393241 KSH393240:KSH393241 LCD393240:LCD393241 LLZ393240:LLZ393241 LVV393240:LVV393241 MFR393240:MFR393241 MPN393240:MPN393241 MZJ393240:MZJ393241 NJF393240:NJF393241 NTB393240:NTB393241 OCX393240:OCX393241 OMT393240:OMT393241 OWP393240:OWP393241 PGL393240:PGL393241 PQH393240:PQH393241 QAD393240:QAD393241 QJZ393240:QJZ393241 QTV393240:QTV393241 RDR393240:RDR393241 RNN393240:RNN393241 RXJ393240:RXJ393241 SHF393240:SHF393241 SRB393240:SRB393241 TAX393240:TAX393241 TKT393240:TKT393241 TUP393240:TUP393241 UEL393240:UEL393241 UOH393240:UOH393241 UYD393240:UYD393241 VHZ393240:VHZ393241 VRV393240:VRV393241 WBR393240:WBR393241 WLN393240:WLN393241 WVJ393240:WVJ393241 B458776:B458777 IX458776:IX458777 ST458776:ST458777 ACP458776:ACP458777 AML458776:AML458777 AWH458776:AWH458777 BGD458776:BGD458777 BPZ458776:BPZ458777 BZV458776:BZV458777 CJR458776:CJR458777 CTN458776:CTN458777 DDJ458776:DDJ458777 DNF458776:DNF458777 DXB458776:DXB458777 EGX458776:EGX458777 EQT458776:EQT458777 FAP458776:FAP458777 FKL458776:FKL458777 FUH458776:FUH458777 GED458776:GED458777 GNZ458776:GNZ458777 GXV458776:GXV458777 HHR458776:HHR458777 HRN458776:HRN458777 IBJ458776:IBJ458777 ILF458776:ILF458777 IVB458776:IVB458777 JEX458776:JEX458777 JOT458776:JOT458777 JYP458776:JYP458777 KIL458776:KIL458777 KSH458776:KSH458777 LCD458776:LCD458777 LLZ458776:LLZ458777 LVV458776:LVV458777 MFR458776:MFR458777 MPN458776:MPN458777 MZJ458776:MZJ458777 NJF458776:NJF458777 NTB458776:NTB458777 OCX458776:OCX458777 OMT458776:OMT458777 OWP458776:OWP458777 PGL458776:PGL458777 PQH458776:PQH458777 QAD458776:QAD458777 QJZ458776:QJZ458777 QTV458776:QTV458777 RDR458776:RDR458777 RNN458776:RNN458777 RXJ458776:RXJ458777 SHF458776:SHF458777 SRB458776:SRB458777 TAX458776:TAX458777 TKT458776:TKT458777 TUP458776:TUP458777 UEL458776:UEL458777 UOH458776:UOH458777 UYD458776:UYD458777 VHZ458776:VHZ458777 VRV458776:VRV458777 WBR458776:WBR458777 WLN458776:WLN458777 WVJ458776:WVJ458777 B524312:B524313 IX524312:IX524313 ST524312:ST524313 ACP524312:ACP524313 AML524312:AML524313 AWH524312:AWH524313 BGD524312:BGD524313 BPZ524312:BPZ524313 BZV524312:BZV524313 CJR524312:CJR524313 CTN524312:CTN524313 DDJ524312:DDJ524313 DNF524312:DNF524313 DXB524312:DXB524313 EGX524312:EGX524313 EQT524312:EQT524313 FAP524312:FAP524313 FKL524312:FKL524313 FUH524312:FUH524313 GED524312:GED524313 GNZ524312:GNZ524313 GXV524312:GXV524313 HHR524312:HHR524313 HRN524312:HRN524313 IBJ524312:IBJ524313 ILF524312:ILF524313 IVB524312:IVB524313 JEX524312:JEX524313 JOT524312:JOT524313 JYP524312:JYP524313 KIL524312:KIL524313 KSH524312:KSH524313 LCD524312:LCD524313 LLZ524312:LLZ524313 LVV524312:LVV524313 MFR524312:MFR524313 MPN524312:MPN524313 MZJ524312:MZJ524313 NJF524312:NJF524313 NTB524312:NTB524313 OCX524312:OCX524313 OMT524312:OMT524313 OWP524312:OWP524313 PGL524312:PGL524313 PQH524312:PQH524313 QAD524312:QAD524313 QJZ524312:QJZ524313 QTV524312:QTV524313 RDR524312:RDR524313 RNN524312:RNN524313 RXJ524312:RXJ524313 SHF524312:SHF524313 SRB524312:SRB524313 TAX524312:TAX524313 TKT524312:TKT524313 TUP524312:TUP524313 UEL524312:UEL524313 UOH524312:UOH524313 UYD524312:UYD524313 VHZ524312:VHZ524313 VRV524312:VRV524313 WBR524312:WBR524313 WLN524312:WLN524313 WVJ524312:WVJ524313 B589848:B589849 IX589848:IX589849 ST589848:ST589849 ACP589848:ACP589849 AML589848:AML589849 AWH589848:AWH589849 BGD589848:BGD589849 BPZ589848:BPZ589849 BZV589848:BZV589849 CJR589848:CJR589849 CTN589848:CTN589849 DDJ589848:DDJ589849 DNF589848:DNF589849 DXB589848:DXB589849 EGX589848:EGX589849 EQT589848:EQT589849 FAP589848:FAP589849 FKL589848:FKL589849 FUH589848:FUH589849 GED589848:GED589849 GNZ589848:GNZ589849 GXV589848:GXV589849 HHR589848:HHR589849 HRN589848:HRN589849 IBJ589848:IBJ589849 ILF589848:ILF589849 IVB589848:IVB589849 JEX589848:JEX589849 JOT589848:JOT589849 JYP589848:JYP589849 KIL589848:KIL589849 KSH589848:KSH589849 LCD589848:LCD589849 LLZ589848:LLZ589849 LVV589848:LVV589849 MFR589848:MFR589849 MPN589848:MPN589849 MZJ589848:MZJ589849 NJF589848:NJF589849 NTB589848:NTB589849 OCX589848:OCX589849 OMT589848:OMT589849 OWP589848:OWP589849 PGL589848:PGL589849 PQH589848:PQH589849 QAD589848:QAD589849 QJZ589848:QJZ589849 QTV589848:QTV589849 RDR589848:RDR589849 RNN589848:RNN589849 RXJ589848:RXJ589849 SHF589848:SHF589849 SRB589848:SRB589849 TAX589848:TAX589849 TKT589848:TKT589849 TUP589848:TUP589849 UEL589848:UEL589849 UOH589848:UOH589849 UYD589848:UYD589849 VHZ589848:VHZ589849 VRV589848:VRV589849 WBR589848:WBR589849 WLN589848:WLN589849 WVJ589848:WVJ589849 B655384:B655385 IX655384:IX655385 ST655384:ST655385 ACP655384:ACP655385 AML655384:AML655385 AWH655384:AWH655385 BGD655384:BGD655385 BPZ655384:BPZ655385 BZV655384:BZV655385 CJR655384:CJR655385 CTN655384:CTN655385 DDJ655384:DDJ655385 DNF655384:DNF655385 DXB655384:DXB655385 EGX655384:EGX655385 EQT655384:EQT655385 FAP655384:FAP655385 FKL655384:FKL655385 FUH655384:FUH655385 GED655384:GED655385 GNZ655384:GNZ655385 GXV655384:GXV655385 HHR655384:HHR655385 HRN655384:HRN655385 IBJ655384:IBJ655385 ILF655384:ILF655385 IVB655384:IVB655385 JEX655384:JEX655385 JOT655384:JOT655385 JYP655384:JYP655385 KIL655384:KIL655385 KSH655384:KSH655385 LCD655384:LCD655385 LLZ655384:LLZ655385 LVV655384:LVV655385 MFR655384:MFR655385 MPN655384:MPN655385 MZJ655384:MZJ655385 NJF655384:NJF655385 NTB655384:NTB655385 OCX655384:OCX655385 OMT655384:OMT655385 OWP655384:OWP655385 PGL655384:PGL655385 PQH655384:PQH655385 QAD655384:QAD655385 QJZ655384:QJZ655385 QTV655384:QTV655385 RDR655384:RDR655385 RNN655384:RNN655385 RXJ655384:RXJ655385 SHF655384:SHF655385 SRB655384:SRB655385 TAX655384:TAX655385 TKT655384:TKT655385 TUP655384:TUP655385 UEL655384:UEL655385 UOH655384:UOH655385 UYD655384:UYD655385 VHZ655384:VHZ655385 VRV655384:VRV655385 WBR655384:WBR655385 WLN655384:WLN655385 WVJ655384:WVJ655385 B720920:B720921 IX720920:IX720921 ST720920:ST720921 ACP720920:ACP720921 AML720920:AML720921 AWH720920:AWH720921 BGD720920:BGD720921 BPZ720920:BPZ720921 BZV720920:BZV720921 CJR720920:CJR720921 CTN720920:CTN720921 DDJ720920:DDJ720921 DNF720920:DNF720921 DXB720920:DXB720921 EGX720920:EGX720921 EQT720920:EQT720921 FAP720920:FAP720921 FKL720920:FKL720921 FUH720920:FUH720921 GED720920:GED720921 GNZ720920:GNZ720921 GXV720920:GXV720921 HHR720920:HHR720921 HRN720920:HRN720921 IBJ720920:IBJ720921 ILF720920:ILF720921 IVB720920:IVB720921 JEX720920:JEX720921 JOT720920:JOT720921 JYP720920:JYP720921 KIL720920:KIL720921 KSH720920:KSH720921 LCD720920:LCD720921 LLZ720920:LLZ720921 LVV720920:LVV720921 MFR720920:MFR720921 MPN720920:MPN720921 MZJ720920:MZJ720921 NJF720920:NJF720921 NTB720920:NTB720921 OCX720920:OCX720921 OMT720920:OMT720921 OWP720920:OWP720921 PGL720920:PGL720921 PQH720920:PQH720921 QAD720920:QAD720921 QJZ720920:QJZ720921 QTV720920:QTV720921 RDR720920:RDR720921 RNN720920:RNN720921 RXJ720920:RXJ720921 SHF720920:SHF720921 SRB720920:SRB720921 TAX720920:TAX720921 TKT720920:TKT720921 TUP720920:TUP720921 UEL720920:UEL720921 UOH720920:UOH720921 UYD720920:UYD720921 VHZ720920:VHZ720921 VRV720920:VRV720921 WBR720920:WBR720921 WLN720920:WLN720921 WVJ720920:WVJ720921 B786456:B786457 IX786456:IX786457 ST786456:ST786457 ACP786456:ACP786457 AML786456:AML786457 AWH786456:AWH786457 BGD786456:BGD786457 BPZ786456:BPZ786457 BZV786456:BZV786457 CJR786456:CJR786457 CTN786456:CTN786457 DDJ786456:DDJ786457 DNF786456:DNF786457 DXB786456:DXB786457 EGX786456:EGX786457 EQT786456:EQT786457 FAP786456:FAP786457 FKL786456:FKL786457 FUH786456:FUH786457 GED786456:GED786457 GNZ786456:GNZ786457 GXV786456:GXV786457 HHR786456:HHR786457 HRN786456:HRN786457 IBJ786456:IBJ786457 ILF786456:ILF786457 IVB786456:IVB786457 JEX786456:JEX786457 JOT786456:JOT786457 JYP786456:JYP786457 KIL786456:KIL786457 KSH786456:KSH786457 LCD786456:LCD786457 LLZ786456:LLZ786457 LVV786456:LVV786457 MFR786456:MFR786457 MPN786456:MPN786457 MZJ786456:MZJ786457 NJF786456:NJF786457 NTB786456:NTB786457 OCX786456:OCX786457 OMT786456:OMT786457 OWP786456:OWP786457 PGL786456:PGL786457 PQH786456:PQH786457 QAD786456:QAD786457 QJZ786456:QJZ786457 QTV786456:QTV786457 RDR786456:RDR786457 RNN786456:RNN786457 RXJ786456:RXJ786457 SHF786456:SHF786457 SRB786456:SRB786457 TAX786456:TAX786457 TKT786456:TKT786457 TUP786456:TUP786457 UEL786456:UEL786457 UOH786456:UOH786457 UYD786456:UYD786457 VHZ786456:VHZ786457 VRV786456:VRV786457 WBR786456:WBR786457 WLN786456:WLN786457 WVJ786456:WVJ786457 B851992:B851993 IX851992:IX851993 ST851992:ST851993 ACP851992:ACP851993 AML851992:AML851993 AWH851992:AWH851993 BGD851992:BGD851993 BPZ851992:BPZ851993 BZV851992:BZV851993 CJR851992:CJR851993 CTN851992:CTN851993 DDJ851992:DDJ851993 DNF851992:DNF851993 DXB851992:DXB851993 EGX851992:EGX851993 EQT851992:EQT851993 FAP851992:FAP851993 FKL851992:FKL851993 FUH851992:FUH851993 GED851992:GED851993 GNZ851992:GNZ851993 GXV851992:GXV851993 HHR851992:HHR851993 HRN851992:HRN851993 IBJ851992:IBJ851993 ILF851992:ILF851993 IVB851992:IVB851993 JEX851992:JEX851993 JOT851992:JOT851993 JYP851992:JYP851993 KIL851992:KIL851993 KSH851992:KSH851993 LCD851992:LCD851993 LLZ851992:LLZ851993 LVV851992:LVV851993 MFR851992:MFR851993 MPN851992:MPN851993 MZJ851992:MZJ851993 NJF851992:NJF851993 NTB851992:NTB851993 OCX851992:OCX851993 OMT851992:OMT851993 OWP851992:OWP851993 PGL851992:PGL851993 PQH851992:PQH851993 QAD851992:QAD851993 QJZ851992:QJZ851993 QTV851992:QTV851993 RDR851992:RDR851993 RNN851992:RNN851993 RXJ851992:RXJ851993 SHF851992:SHF851993 SRB851992:SRB851993 TAX851992:TAX851993 TKT851992:TKT851993 TUP851992:TUP851993 UEL851992:UEL851993 UOH851992:UOH851993 UYD851992:UYD851993 VHZ851992:VHZ851993 VRV851992:VRV851993 WBR851992:WBR851993 WLN851992:WLN851993 WVJ851992:WVJ851993 B917528:B917529 IX917528:IX917529 ST917528:ST917529 ACP917528:ACP917529 AML917528:AML917529 AWH917528:AWH917529 BGD917528:BGD917529 BPZ917528:BPZ917529 BZV917528:BZV917529 CJR917528:CJR917529 CTN917528:CTN917529 DDJ917528:DDJ917529 DNF917528:DNF917529 DXB917528:DXB917529 EGX917528:EGX917529 EQT917528:EQT917529 FAP917528:FAP917529 FKL917528:FKL917529 FUH917528:FUH917529 GED917528:GED917529 GNZ917528:GNZ917529 GXV917528:GXV917529 HHR917528:HHR917529 HRN917528:HRN917529 IBJ917528:IBJ917529 ILF917528:ILF917529 IVB917528:IVB917529 JEX917528:JEX917529 JOT917528:JOT917529 JYP917528:JYP917529 KIL917528:KIL917529 KSH917528:KSH917529 LCD917528:LCD917529 LLZ917528:LLZ917529 LVV917528:LVV917529 MFR917528:MFR917529 MPN917528:MPN917529 MZJ917528:MZJ917529 NJF917528:NJF917529 NTB917528:NTB917529 OCX917528:OCX917529 OMT917528:OMT917529 OWP917528:OWP917529 PGL917528:PGL917529 PQH917528:PQH917529 QAD917528:QAD917529 QJZ917528:QJZ917529 QTV917528:QTV917529 RDR917528:RDR917529 RNN917528:RNN917529 RXJ917528:RXJ917529 SHF917528:SHF917529 SRB917528:SRB917529 TAX917528:TAX917529 TKT917528:TKT917529 TUP917528:TUP917529 UEL917528:UEL917529 UOH917528:UOH917529 UYD917528:UYD917529 VHZ917528:VHZ917529 VRV917528:VRV917529 WBR917528:WBR917529 WLN917528:WLN917529 WVJ917528:WVJ917529 B983064:B983065 IX983064:IX983065 ST983064:ST983065 ACP983064:ACP983065 AML983064:AML983065 AWH983064:AWH983065 BGD983064:BGD983065 BPZ983064:BPZ983065 BZV983064:BZV983065 CJR983064:CJR983065 CTN983064:CTN983065 DDJ983064:DDJ983065 DNF983064:DNF983065 DXB983064:DXB983065 EGX983064:EGX983065 EQT983064:EQT983065 FAP983064:FAP983065 FKL983064:FKL983065 FUH983064:FUH983065 GED983064:GED983065 GNZ983064:GNZ983065 GXV983064:GXV983065 HHR983064:HHR983065 HRN983064:HRN983065 IBJ983064:IBJ983065 ILF983064:ILF983065 IVB983064:IVB983065 JEX983064:JEX983065 JOT983064:JOT983065 JYP983064:JYP983065 KIL983064:KIL983065 KSH983064:KSH983065 LCD983064:LCD983065 LLZ983064:LLZ983065 LVV983064:LVV983065 MFR983064:MFR983065 MPN983064:MPN983065 MZJ983064:MZJ983065 NJF983064:NJF983065 NTB983064:NTB983065 OCX983064:OCX983065 OMT983064:OMT983065 OWP983064:OWP983065 PGL983064:PGL983065 PQH983064:PQH983065 QAD983064:QAD983065 QJZ983064:QJZ983065 QTV983064:QTV983065 RDR983064:RDR983065 RNN983064:RNN983065 RXJ983064:RXJ983065 SHF983064:SHF983065 SRB983064:SRB983065 TAX983064:TAX983065 TKT983064:TKT983065 TUP983064:TUP983065 UEL983064:UEL983065 UOH983064:UOH983065 UYD983064:UYD983065 VHZ983064:VHZ983065 VRV983064:VRV983065 WBR983064:WBR983065 WLN983064:WLN983065 WVJ983064:WVJ983065 C65511:C65666 IY65511:IY65666 SU65511:SU65666 ACQ65511:ACQ65666 AMM65511:AMM65666 AWI65511:AWI65666 BGE65511:BGE65666 BQA65511:BQA65666 BZW65511:BZW65666 CJS65511:CJS65666 CTO65511:CTO65666 DDK65511:DDK65666 DNG65511:DNG65666 DXC65511:DXC65666 EGY65511:EGY65666 EQU65511:EQU65666 FAQ65511:FAQ65666 FKM65511:FKM65666 FUI65511:FUI65666 GEE65511:GEE65666 GOA65511:GOA65666 GXW65511:GXW65666 HHS65511:HHS65666 HRO65511:HRO65666 IBK65511:IBK65666 ILG65511:ILG65666 IVC65511:IVC65666 JEY65511:JEY65666 JOU65511:JOU65666 JYQ65511:JYQ65666 KIM65511:KIM65666 KSI65511:KSI65666 LCE65511:LCE65666 LMA65511:LMA65666 LVW65511:LVW65666 MFS65511:MFS65666 MPO65511:MPO65666 MZK65511:MZK65666 NJG65511:NJG65666 NTC65511:NTC65666 OCY65511:OCY65666 OMU65511:OMU65666 OWQ65511:OWQ65666 PGM65511:PGM65666 PQI65511:PQI65666 QAE65511:QAE65666 QKA65511:QKA65666 QTW65511:QTW65666 RDS65511:RDS65666 RNO65511:RNO65666 RXK65511:RXK65666 SHG65511:SHG65666 SRC65511:SRC65666 TAY65511:TAY65666 TKU65511:TKU65666 TUQ65511:TUQ65666 UEM65511:UEM65666 UOI65511:UOI65666 UYE65511:UYE65666 VIA65511:VIA65666 VRW65511:VRW65666 WBS65511:WBS65666 WLO65511:WLO65666 WVK65511:WVK65666 C131047:C131202 IY131047:IY131202 SU131047:SU131202 ACQ131047:ACQ131202 AMM131047:AMM131202 AWI131047:AWI131202 BGE131047:BGE131202 BQA131047:BQA131202 BZW131047:BZW131202 CJS131047:CJS131202 CTO131047:CTO131202 DDK131047:DDK131202 DNG131047:DNG131202 DXC131047:DXC131202 EGY131047:EGY131202 EQU131047:EQU131202 FAQ131047:FAQ131202 FKM131047:FKM131202 FUI131047:FUI131202 GEE131047:GEE131202 GOA131047:GOA131202 GXW131047:GXW131202 HHS131047:HHS131202 HRO131047:HRO131202 IBK131047:IBK131202 ILG131047:ILG131202 IVC131047:IVC131202 JEY131047:JEY131202 JOU131047:JOU131202 JYQ131047:JYQ131202 KIM131047:KIM131202 KSI131047:KSI131202 LCE131047:LCE131202 LMA131047:LMA131202 LVW131047:LVW131202 MFS131047:MFS131202 MPO131047:MPO131202 MZK131047:MZK131202 NJG131047:NJG131202 NTC131047:NTC131202 OCY131047:OCY131202 OMU131047:OMU131202 OWQ131047:OWQ131202 PGM131047:PGM131202 PQI131047:PQI131202 QAE131047:QAE131202 QKA131047:QKA131202 QTW131047:QTW131202 RDS131047:RDS131202 RNO131047:RNO131202 RXK131047:RXK131202 SHG131047:SHG131202 SRC131047:SRC131202 TAY131047:TAY131202 TKU131047:TKU131202 TUQ131047:TUQ131202 UEM131047:UEM131202 UOI131047:UOI131202 UYE131047:UYE131202 VIA131047:VIA131202 VRW131047:VRW131202 WBS131047:WBS131202 WLO131047:WLO131202 WVK131047:WVK131202 C196583:C196738 IY196583:IY196738 SU196583:SU196738 ACQ196583:ACQ196738 AMM196583:AMM196738 AWI196583:AWI196738 BGE196583:BGE196738 BQA196583:BQA196738 BZW196583:BZW196738 CJS196583:CJS196738 CTO196583:CTO196738 DDK196583:DDK196738 DNG196583:DNG196738 DXC196583:DXC196738 EGY196583:EGY196738 EQU196583:EQU196738 FAQ196583:FAQ196738 FKM196583:FKM196738 FUI196583:FUI196738 GEE196583:GEE196738 GOA196583:GOA196738 GXW196583:GXW196738 HHS196583:HHS196738 HRO196583:HRO196738 IBK196583:IBK196738 ILG196583:ILG196738 IVC196583:IVC196738 JEY196583:JEY196738 JOU196583:JOU196738 JYQ196583:JYQ196738 KIM196583:KIM196738 KSI196583:KSI196738 LCE196583:LCE196738 LMA196583:LMA196738 LVW196583:LVW196738 MFS196583:MFS196738 MPO196583:MPO196738 MZK196583:MZK196738 NJG196583:NJG196738 NTC196583:NTC196738 OCY196583:OCY196738 OMU196583:OMU196738 OWQ196583:OWQ196738 PGM196583:PGM196738 PQI196583:PQI196738 QAE196583:QAE196738 QKA196583:QKA196738 QTW196583:QTW196738 RDS196583:RDS196738 RNO196583:RNO196738 RXK196583:RXK196738 SHG196583:SHG196738 SRC196583:SRC196738 TAY196583:TAY196738 TKU196583:TKU196738 TUQ196583:TUQ196738 UEM196583:UEM196738 UOI196583:UOI196738 UYE196583:UYE196738 VIA196583:VIA196738 VRW196583:VRW196738 WBS196583:WBS196738 WLO196583:WLO196738 WVK196583:WVK196738 C262119:C262274 IY262119:IY262274 SU262119:SU262274 ACQ262119:ACQ262274 AMM262119:AMM262274 AWI262119:AWI262274 BGE262119:BGE262274 BQA262119:BQA262274 BZW262119:BZW262274 CJS262119:CJS262274 CTO262119:CTO262274 DDK262119:DDK262274 DNG262119:DNG262274 DXC262119:DXC262274 EGY262119:EGY262274 EQU262119:EQU262274 FAQ262119:FAQ262274 FKM262119:FKM262274 FUI262119:FUI262274 GEE262119:GEE262274 GOA262119:GOA262274 GXW262119:GXW262274 HHS262119:HHS262274 HRO262119:HRO262274 IBK262119:IBK262274 ILG262119:ILG262274 IVC262119:IVC262274 JEY262119:JEY262274 JOU262119:JOU262274 JYQ262119:JYQ262274 KIM262119:KIM262274 KSI262119:KSI262274 LCE262119:LCE262274 LMA262119:LMA262274 LVW262119:LVW262274 MFS262119:MFS262274 MPO262119:MPO262274 MZK262119:MZK262274 NJG262119:NJG262274 NTC262119:NTC262274 OCY262119:OCY262274 OMU262119:OMU262274 OWQ262119:OWQ262274 PGM262119:PGM262274 PQI262119:PQI262274 QAE262119:QAE262274 QKA262119:QKA262274 QTW262119:QTW262274 RDS262119:RDS262274 RNO262119:RNO262274 RXK262119:RXK262274 SHG262119:SHG262274 SRC262119:SRC262274 TAY262119:TAY262274 TKU262119:TKU262274 TUQ262119:TUQ262274 UEM262119:UEM262274 UOI262119:UOI262274 UYE262119:UYE262274 VIA262119:VIA262274 VRW262119:VRW262274 WBS262119:WBS262274 WLO262119:WLO262274 WVK262119:WVK262274 C327655:C327810 IY327655:IY327810 SU327655:SU327810 ACQ327655:ACQ327810 AMM327655:AMM327810 AWI327655:AWI327810 BGE327655:BGE327810 BQA327655:BQA327810 BZW327655:BZW327810 CJS327655:CJS327810 CTO327655:CTO327810 DDK327655:DDK327810 DNG327655:DNG327810 DXC327655:DXC327810 EGY327655:EGY327810 EQU327655:EQU327810 FAQ327655:FAQ327810 FKM327655:FKM327810 FUI327655:FUI327810 GEE327655:GEE327810 GOA327655:GOA327810 GXW327655:GXW327810 HHS327655:HHS327810 HRO327655:HRO327810 IBK327655:IBK327810 ILG327655:ILG327810 IVC327655:IVC327810 JEY327655:JEY327810 JOU327655:JOU327810 JYQ327655:JYQ327810 KIM327655:KIM327810 KSI327655:KSI327810 LCE327655:LCE327810 LMA327655:LMA327810 LVW327655:LVW327810 MFS327655:MFS327810 MPO327655:MPO327810 MZK327655:MZK327810 NJG327655:NJG327810 NTC327655:NTC327810 OCY327655:OCY327810 OMU327655:OMU327810 OWQ327655:OWQ327810 PGM327655:PGM327810 PQI327655:PQI327810 QAE327655:QAE327810 QKA327655:QKA327810 QTW327655:QTW327810 RDS327655:RDS327810 RNO327655:RNO327810 RXK327655:RXK327810 SHG327655:SHG327810 SRC327655:SRC327810 TAY327655:TAY327810 TKU327655:TKU327810 TUQ327655:TUQ327810 UEM327655:UEM327810 UOI327655:UOI327810 UYE327655:UYE327810 VIA327655:VIA327810 VRW327655:VRW327810 WBS327655:WBS327810 WLO327655:WLO327810 WVK327655:WVK327810 C393191:C393346 IY393191:IY393346 SU393191:SU393346 ACQ393191:ACQ393346 AMM393191:AMM393346 AWI393191:AWI393346 BGE393191:BGE393346 BQA393191:BQA393346 BZW393191:BZW393346 CJS393191:CJS393346 CTO393191:CTO393346 DDK393191:DDK393346 DNG393191:DNG393346 DXC393191:DXC393346 EGY393191:EGY393346 EQU393191:EQU393346 FAQ393191:FAQ393346 FKM393191:FKM393346 FUI393191:FUI393346 GEE393191:GEE393346 GOA393191:GOA393346 GXW393191:GXW393346 HHS393191:HHS393346 HRO393191:HRO393346 IBK393191:IBK393346 ILG393191:ILG393346 IVC393191:IVC393346 JEY393191:JEY393346 JOU393191:JOU393346 JYQ393191:JYQ393346 KIM393191:KIM393346 KSI393191:KSI393346 LCE393191:LCE393346 LMA393191:LMA393346 LVW393191:LVW393346 MFS393191:MFS393346 MPO393191:MPO393346 MZK393191:MZK393346 NJG393191:NJG393346 NTC393191:NTC393346 OCY393191:OCY393346 OMU393191:OMU393346 OWQ393191:OWQ393346 PGM393191:PGM393346 PQI393191:PQI393346 QAE393191:QAE393346 QKA393191:QKA393346 QTW393191:QTW393346 RDS393191:RDS393346 RNO393191:RNO393346 RXK393191:RXK393346 SHG393191:SHG393346 SRC393191:SRC393346 TAY393191:TAY393346 TKU393191:TKU393346 TUQ393191:TUQ393346 UEM393191:UEM393346 UOI393191:UOI393346 UYE393191:UYE393346 VIA393191:VIA393346 VRW393191:VRW393346 WBS393191:WBS393346 WLO393191:WLO393346 WVK393191:WVK393346 C458727:C458882 IY458727:IY458882 SU458727:SU458882 ACQ458727:ACQ458882 AMM458727:AMM458882 AWI458727:AWI458882 BGE458727:BGE458882 BQA458727:BQA458882 BZW458727:BZW458882 CJS458727:CJS458882 CTO458727:CTO458882 DDK458727:DDK458882 DNG458727:DNG458882 DXC458727:DXC458882 EGY458727:EGY458882 EQU458727:EQU458882 FAQ458727:FAQ458882 FKM458727:FKM458882 FUI458727:FUI458882 GEE458727:GEE458882 GOA458727:GOA458882 GXW458727:GXW458882 HHS458727:HHS458882 HRO458727:HRO458882 IBK458727:IBK458882 ILG458727:ILG458882 IVC458727:IVC458882 JEY458727:JEY458882 JOU458727:JOU458882 JYQ458727:JYQ458882 KIM458727:KIM458882 KSI458727:KSI458882 LCE458727:LCE458882 LMA458727:LMA458882 LVW458727:LVW458882 MFS458727:MFS458882 MPO458727:MPO458882 MZK458727:MZK458882 NJG458727:NJG458882 NTC458727:NTC458882 OCY458727:OCY458882 OMU458727:OMU458882 OWQ458727:OWQ458882 PGM458727:PGM458882 PQI458727:PQI458882 QAE458727:QAE458882 QKA458727:QKA458882 QTW458727:QTW458882 RDS458727:RDS458882 RNO458727:RNO458882 RXK458727:RXK458882 SHG458727:SHG458882 SRC458727:SRC458882 TAY458727:TAY458882 TKU458727:TKU458882 TUQ458727:TUQ458882 UEM458727:UEM458882 UOI458727:UOI458882 UYE458727:UYE458882 VIA458727:VIA458882 VRW458727:VRW458882 WBS458727:WBS458882 WLO458727:WLO458882 WVK458727:WVK458882 C524263:C524418 IY524263:IY524418 SU524263:SU524418 ACQ524263:ACQ524418 AMM524263:AMM524418 AWI524263:AWI524418 BGE524263:BGE524418 BQA524263:BQA524418 BZW524263:BZW524418 CJS524263:CJS524418 CTO524263:CTO524418 DDK524263:DDK524418 DNG524263:DNG524418 DXC524263:DXC524418 EGY524263:EGY524418 EQU524263:EQU524418 FAQ524263:FAQ524418 FKM524263:FKM524418 FUI524263:FUI524418 GEE524263:GEE524418 GOA524263:GOA524418 GXW524263:GXW524418 HHS524263:HHS524418 HRO524263:HRO524418 IBK524263:IBK524418 ILG524263:ILG524418 IVC524263:IVC524418 JEY524263:JEY524418 JOU524263:JOU524418 JYQ524263:JYQ524418 KIM524263:KIM524418 KSI524263:KSI524418 LCE524263:LCE524418 LMA524263:LMA524418 LVW524263:LVW524418 MFS524263:MFS524418 MPO524263:MPO524418 MZK524263:MZK524418 NJG524263:NJG524418 NTC524263:NTC524418 OCY524263:OCY524418 OMU524263:OMU524418 OWQ524263:OWQ524418 PGM524263:PGM524418 PQI524263:PQI524418 QAE524263:QAE524418 QKA524263:QKA524418 QTW524263:QTW524418 RDS524263:RDS524418 RNO524263:RNO524418 RXK524263:RXK524418 SHG524263:SHG524418 SRC524263:SRC524418 TAY524263:TAY524418 TKU524263:TKU524418 TUQ524263:TUQ524418 UEM524263:UEM524418 UOI524263:UOI524418 UYE524263:UYE524418 VIA524263:VIA524418 VRW524263:VRW524418 WBS524263:WBS524418 WLO524263:WLO524418 WVK524263:WVK524418 C589799:C589954 IY589799:IY589954 SU589799:SU589954 ACQ589799:ACQ589954 AMM589799:AMM589954 AWI589799:AWI589954 BGE589799:BGE589954 BQA589799:BQA589954 BZW589799:BZW589954 CJS589799:CJS589954 CTO589799:CTO589954 DDK589799:DDK589954 DNG589799:DNG589954 DXC589799:DXC589954 EGY589799:EGY589954 EQU589799:EQU589954 FAQ589799:FAQ589954 FKM589799:FKM589954 FUI589799:FUI589954 GEE589799:GEE589954 GOA589799:GOA589954 GXW589799:GXW589954 HHS589799:HHS589954 HRO589799:HRO589954 IBK589799:IBK589954 ILG589799:ILG589954 IVC589799:IVC589954 JEY589799:JEY589954 JOU589799:JOU589954 JYQ589799:JYQ589954 KIM589799:KIM589954 KSI589799:KSI589954 LCE589799:LCE589954 LMA589799:LMA589954 LVW589799:LVW589954 MFS589799:MFS589954 MPO589799:MPO589954 MZK589799:MZK589954 NJG589799:NJG589954 NTC589799:NTC589954 OCY589799:OCY589954 OMU589799:OMU589954 OWQ589799:OWQ589954 PGM589799:PGM589954 PQI589799:PQI589954 QAE589799:QAE589954 QKA589799:QKA589954 QTW589799:QTW589954 RDS589799:RDS589954 RNO589799:RNO589954 RXK589799:RXK589954 SHG589799:SHG589954 SRC589799:SRC589954 TAY589799:TAY589954 TKU589799:TKU589954 TUQ589799:TUQ589954 UEM589799:UEM589954 UOI589799:UOI589954 UYE589799:UYE589954 VIA589799:VIA589954 VRW589799:VRW589954 WBS589799:WBS589954 WLO589799:WLO589954 WVK589799:WVK589954 C655335:C655490 IY655335:IY655490 SU655335:SU655490 ACQ655335:ACQ655490 AMM655335:AMM655490 AWI655335:AWI655490 BGE655335:BGE655490 BQA655335:BQA655490 BZW655335:BZW655490 CJS655335:CJS655490 CTO655335:CTO655490 DDK655335:DDK655490 DNG655335:DNG655490 DXC655335:DXC655490 EGY655335:EGY655490 EQU655335:EQU655490 FAQ655335:FAQ655490 FKM655335:FKM655490 FUI655335:FUI655490 GEE655335:GEE655490 GOA655335:GOA655490 GXW655335:GXW655490 HHS655335:HHS655490 HRO655335:HRO655490 IBK655335:IBK655490 ILG655335:ILG655490 IVC655335:IVC655490 JEY655335:JEY655490 JOU655335:JOU655490 JYQ655335:JYQ655490 KIM655335:KIM655490 KSI655335:KSI655490 LCE655335:LCE655490 LMA655335:LMA655490 LVW655335:LVW655490 MFS655335:MFS655490 MPO655335:MPO655490 MZK655335:MZK655490 NJG655335:NJG655490 NTC655335:NTC655490 OCY655335:OCY655490 OMU655335:OMU655490 OWQ655335:OWQ655490 PGM655335:PGM655490 PQI655335:PQI655490 QAE655335:QAE655490 QKA655335:QKA655490 QTW655335:QTW655490 RDS655335:RDS655490 RNO655335:RNO655490 RXK655335:RXK655490 SHG655335:SHG655490 SRC655335:SRC655490 TAY655335:TAY655490 TKU655335:TKU655490 TUQ655335:TUQ655490 UEM655335:UEM655490 UOI655335:UOI655490 UYE655335:UYE655490 VIA655335:VIA655490 VRW655335:VRW655490 WBS655335:WBS655490 WLO655335:WLO655490 WVK655335:WVK655490 C720871:C721026 IY720871:IY721026 SU720871:SU721026 ACQ720871:ACQ721026 AMM720871:AMM721026 AWI720871:AWI721026 BGE720871:BGE721026 BQA720871:BQA721026 BZW720871:BZW721026 CJS720871:CJS721026 CTO720871:CTO721026 DDK720871:DDK721026 DNG720871:DNG721026 DXC720871:DXC721026 EGY720871:EGY721026 EQU720871:EQU721026 FAQ720871:FAQ721026 FKM720871:FKM721026 FUI720871:FUI721026 GEE720871:GEE721026 GOA720871:GOA721026 GXW720871:GXW721026 HHS720871:HHS721026 HRO720871:HRO721026 IBK720871:IBK721026 ILG720871:ILG721026 IVC720871:IVC721026 JEY720871:JEY721026 JOU720871:JOU721026 JYQ720871:JYQ721026 KIM720871:KIM721026 KSI720871:KSI721026 LCE720871:LCE721026 LMA720871:LMA721026 LVW720871:LVW721026 MFS720871:MFS721026 MPO720871:MPO721026 MZK720871:MZK721026 NJG720871:NJG721026 NTC720871:NTC721026 OCY720871:OCY721026 OMU720871:OMU721026 OWQ720871:OWQ721026 PGM720871:PGM721026 PQI720871:PQI721026 QAE720871:QAE721026 QKA720871:QKA721026 QTW720871:QTW721026 RDS720871:RDS721026 RNO720871:RNO721026 RXK720871:RXK721026 SHG720871:SHG721026 SRC720871:SRC721026 TAY720871:TAY721026 TKU720871:TKU721026 TUQ720871:TUQ721026 UEM720871:UEM721026 UOI720871:UOI721026 UYE720871:UYE721026 VIA720871:VIA721026 VRW720871:VRW721026 WBS720871:WBS721026 WLO720871:WLO721026 WVK720871:WVK721026 C786407:C786562 IY786407:IY786562 SU786407:SU786562 ACQ786407:ACQ786562 AMM786407:AMM786562 AWI786407:AWI786562 BGE786407:BGE786562 BQA786407:BQA786562 BZW786407:BZW786562 CJS786407:CJS786562 CTO786407:CTO786562 DDK786407:DDK786562 DNG786407:DNG786562 DXC786407:DXC786562 EGY786407:EGY786562 EQU786407:EQU786562 FAQ786407:FAQ786562 FKM786407:FKM786562 FUI786407:FUI786562 GEE786407:GEE786562 GOA786407:GOA786562 GXW786407:GXW786562 HHS786407:HHS786562 HRO786407:HRO786562 IBK786407:IBK786562 ILG786407:ILG786562 IVC786407:IVC786562 JEY786407:JEY786562 JOU786407:JOU786562 JYQ786407:JYQ786562 KIM786407:KIM786562 KSI786407:KSI786562 LCE786407:LCE786562 LMA786407:LMA786562 LVW786407:LVW786562 MFS786407:MFS786562 MPO786407:MPO786562 MZK786407:MZK786562 NJG786407:NJG786562 NTC786407:NTC786562 OCY786407:OCY786562 OMU786407:OMU786562 OWQ786407:OWQ786562 PGM786407:PGM786562 PQI786407:PQI786562 QAE786407:QAE786562 QKA786407:QKA786562 QTW786407:QTW786562 RDS786407:RDS786562 RNO786407:RNO786562 RXK786407:RXK786562 SHG786407:SHG786562 SRC786407:SRC786562 TAY786407:TAY786562 TKU786407:TKU786562 TUQ786407:TUQ786562 UEM786407:UEM786562 UOI786407:UOI786562 UYE786407:UYE786562 VIA786407:VIA786562 VRW786407:VRW786562 WBS786407:WBS786562 WLO786407:WLO786562 WVK786407:WVK786562 C851943:C852098 IY851943:IY852098 SU851943:SU852098 ACQ851943:ACQ852098 AMM851943:AMM852098 AWI851943:AWI852098 BGE851943:BGE852098 BQA851943:BQA852098 BZW851943:BZW852098 CJS851943:CJS852098 CTO851943:CTO852098 DDK851943:DDK852098 DNG851943:DNG852098 DXC851943:DXC852098 EGY851943:EGY852098 EQU851943:EQU852098 FAQ851943:FAQ852098 FKM851943:FKM852098 FUI851943:FUI852098 GEE851943:GEE852098 GOA851943:GOA852098 GXW851943:GXW852098 HHS851943:HHS852098 HRO851943:HRO852098 IBK851943:IBK852098 ILG851943:ILG852098 IVC851943:IVC852098 JEY851943:JEY852098 JOU851943:JOU852098 JYQ851943:JYQ852098 KIM851943:KIM852098 KSI851943:KSI852098 LCE851943:LCE852098 LMA851943:LMA852098 LVW851943:LVW852098 MFS851943:MFS852098 MPO851943:MPO852098 MZK851943:MZK852098 NJG851943:NJG852098 NTC851943:NTC852098 OCY851943:OCY852098 OMU851943:OMU852098 OWQ851943:OWQ852098 PGM851943:PGM852098 PQI851943:PQI852098 QAE851943:QAE852098 QKA851943:QKA852098 QTW851943:QTW852098 RDS851943:RDS852098 RNO851943:RNO852098 RXK851943:RXK852098 SHG851943:SHG852098 SRC851943:SRC852098 TAY851943:TAY852098 TKU851943:TKU852098 TUQ851943:TUQ852098 UEM851943:UEM852098 UOI851943:UOI852098 UYE851943:UYE852098 VIA851943:VIA852098 VRW851943:VRW852098 WBS851943:WBS852098 WLO851943:WLO852098 WVK851943:WVK852098 C917479:C917634 IY917479:IY917634 SU917479:SU917634 ACQ917479:ACQ917634 AMM917479:AMM917634 AWI917479:AWI917634 BGE917479:BGE917634 BQA917479:BQA917634 BZW917479:BZW917634 CJS917479:CJS917634 CTO917479:CTO917634 DDK917479:DDK917634 DNG917479:DNG917634 DXC917479:DXC917634 EGY917479:EGY917634 EQU917479:EQU917634 FAQ917479:FAQ917634 FKM917479:FKM917634 FUI917479:FUI917634 GEE917479:GEE917634 GOA917479:GOA917634 GXW917479:GXW917634 HHS917479:HHS917634 HRO917479:HRO917634 IBK917479:IBK917634 ILG917479:ILG917634 IVC917479:IVC917634 JEY917479:JEY917634 JOU917479:JOU917634 JYQ917479:JYQ917634 KIM917479:KIM917634 KSI917479:KSI917634 LCE917479:LCE917634 LMA917479:LMA917634 LVW917479:LVW917634 MFS917479:MFS917634 MPO917479:MPO917634 MZK917479:MZK917634 NJG917479:NJG917634 NTC917479:NTC917634 OCY917479:OCY917634 OMU917479:OMU917634 OWQ917479:OWQ917634 PGM917479:PGM917634 PQI917479:PQI917634 QAE917479:QAE917634 QKA917479:QKA917634 QTW917479:QTW917634 RDS917479:RDS917634 RNO917479:RNO917634 RXK917479:RXK917634 SHG917479:SHG917634 SRC917479:SRC917634 TAY917479:TAY917634 TKU917479:TKU917634 TUQ917479:TUQ917634 UEM917479:UEM917634 UOI917479:UOI917634 UYE917479:UYE917634 VIA917479:VIA917634 VRW917479:VRW917634 WBS917479:WBS917634 WLO917479:WLO917634 WVK917479:WVK917634 C983015:C983170 IY983015:IY983170 SU983015:SU983170 ACQ983015:ACQ983170 AMM983015:AMM983170 AWI983015:AWI983170 BGE983015:BGE983170 BQA983015:BQA983170 BZW983015:BZW983170 CJS983015:CJS983170 CTO983015:CTO983170 DDK983015:DDK983170 DNG983015:DNG983170 DXC983015:DXC983170 EGY983015:EGY983170 EQU983015:EQU983170 FAQ983015:FAQ983170 FKM983015:FKM983170 FUI983015:FUI983170 GEE983015:GEE983170 GOA983015:GOA983170 GXW983015:GXW983170 HHS983015:HHS983170 HRO983015:HRO983170 IBK983015:IBK983170 ILG983015:ILG983170 IVC983015:IVC983170 JEY983015:JEY983170 JOU983015:JOU983170 JYQ983015:JYQ983170 KIM983015:KIM983170 KSI983015:KSI983170 LCE983015:LCE983170 LMA983015:LMA983170 LVW983015:LVW983170 MFS983015:MFS983170 MPO983015:MPO983170 MZK983015:MZK983170 NJG983015:NJG983170 NTC983015:NTC983170 OCY983015:OCY983170 OMU983015:OMU983170 OWQ983015:OWQ983170 PGM983015:PGM983170 PQI983015:PQI983170 QAE983015:QAE983170 QKA983015:QKA983170 QTW983015:QTW983170 RDS983015:RDS983170 RNO983015:RNO983170 RXK983015:RXK983170 SHG983015:SHG983170 SRC983015:SRC983170 TAY983015:TAY983170 TKU983015:TKU983170 TUQ983015:TUQ983170 UEM983015:UEM983170 UOI983015:UOI983170 UYE983015:UYE983170 VIA983015:VIA983170 VRW983015:VRW983170 WBS983015:WBS983170 WLO983015:WLO983170 WVK983015:WVK983170 WVK9:WVK41 WLO9:WLO41 WBS9:WBS41 VRW9:VRW41 VIA9:VIA41 UYE9:UYE41 UOI9:UOI41 UEM9:UEM41 TUQ9:TUQ41 TKU9:TKU41 TAY9:TAY41 SRC9:SRC41 SHG9:SHG41 RXK9:RXK41 RNO9:RNO41 RDS9:RDS41 QTW9:QTW41 QKA9:QKA41 QAE9:QAE41 PQI9:PQI41 PGM9:PGM41 OWQ9:OWQ41 OMU9:OMU41 OCY9:OCY41 NTC9:NTC41 NJG9:NJG41 MZK9:MZK41 MPO9:MPO41 MFS9:MFS41 LVW9:LVW41 LMA9:LMA41 LCE9:LCE41 KSI9:KSI41 KIM9:KIM41 JYQ9:JYQ41 JOU9:JOU41 JEY9:JEY41 IVC9:IVC41 ILG9:ILG41 IBK9:IBK41 HRO9:HRO41 HHS9:HHS41 GXW9:GXW41 GOA9:GOA41 GEE9:GEE41 FUI9:FUI41 FKM9:FKM41 FAQ9:FAQ41 EQU9:EQU41 EGY9:EGY41 DXC9:DXC41 DNG9:DNG41 DDK9:DDK41 CTO9:CTO41 CJS9:CJS41 BZW9:BZW41 BQA9:BQA41 BGE9:BGE41 AWI9:AWI41 AMM9:AMM41 ACQ9:ACQ41 SU9:SU41 IY9:IY41 C9:C41 WVK43:WVK163 C43:C163 IY43:IY163 SU43:SU163 ACQ43:ACQ163 AMM43:AMM163 AWI43:AWI163 BGE43:BGE163 BQA43:BQA163 BZW43:BZW163 CJS43:CJS163 CTO43:CTO163 DDK43:DDK163 DNG43:DNG163 DXC43:DXC163 EGY43:EGY163 EQU43:EQU163 FAQ43:FAQ163 FKM43:FKM163 FUI43:FUI163 GEE43:GEE163 GOA43:GOA163 GXW43:GXW163 HHS43:HHS163 HRO43:HRO163 IBK43:IBK163 ILG43:ILG163 IVC43:IVC163 JEY43:JEY163 JOU43:JOU163 JYQ43:JYQ163 KIM43:KIM163 KSI43:KSI163 LCE43:LCE163 LMA43:LMA163 LVW43:LVW163 MFS43:MFS163 MPO43:MPO163 MZK43:MZK163 NJG43:NJG163 NTC43:NTC163 OCY43:OCY163 OMU43:OMU163 OWQ43:OWQ163 PGM43:PGM163 PQI43:PQI163 QAE43:QAE163 QKA43:QKA163 QTW43:QTW163 RDS43:RDS163 RNO43:RNO163 RXK43:RXK163 SHG43:SHG163 SRC43:SRC163 TAY43:TAY163 TKU43:TKU163 TUQ43:TUQ163 UEM43:UEM163 UOI43:UOI163 UYE43:UYE163 VIA43:VIA163 VRW43:VRW163 WBS43:WBS163 WLO43:WLO163">
      <formula1>Productos</formula1>
    </dataValidation>
    <dataValidation type="whole" allowBlank="1" showInputMessage="1" showErrorMessage="1" sqref="F156:Q156 JB156:JM156 SX156:TI156 ACT156:ADE156 AMP156:ANA156 AWL156:AWW156 BGH156:BGS156 BQD156:BQO156 BZZ156:CAK156 CJV156:CKG156 CTR156:CUC156 DDN156:DDY156 DNJ156:DNU156 DXF156:DXQ156 EHB156:EHM156 EQX156:ERI156 FAT156:FBE156 FKP156:FLA156 FUL156:FUW156 GEH156:GES156 GOD156:GOO156 GXZ156:GYK156 HHV156:HIG156 HRR156:HSC156 IBN156:IBY156 ILJ156:ILU156 IVF156:IVQ156 JFB156:JFM156 JOX156:JPI156 JYT156:JZE156 KIP156:KJA156 KSL156:KSW156 LCH156:LCS156 LMD156:LMO156 LVZ156:LWK156 MFV156:MGG156 MPR156:MQC156 MZN156:MZY156 NJJ156:NJU156 NTF156:NTQ156 ODB156:ODM156 OMX156:ONI156 OWT156:OXE156 PGP156:PHA156 PQL156:PQW156 QAH156:QAS156 QKD156:QKO156 QTZ156:QUK156 RDV156:REG156 RNR156:ROC156 RXN156:RXY156 SHJ156:SHU156 SRF156:SRQ156 TBB156:TBM156 TKX156:TLI156 TUT156:TVE156 UEP156:UFA156 UOL156:UOW156 UYH156:UYS156 VID156:VIO156 VRZ156:VSK156 WBV156:WCG156 WLR156:WMC156 WVN156:WVY156 F65651:Q65651 JB65651:JM65651 SX65651:TI65651 ACT65651:ADE65651 AMP65651:ANA65651 AWL65651:AWW65651 BGH65651:BGS65651 BQD65651:BQO65651 BZZ65651:CAK65651 CJV65651:CKG65651 CTR65651:CUC65651 DDN65651:DDY65651 DNJ65651:DNU65651 DXF65651:DXQ65651 EHB65651:EHM65651 EQX65651:ERI65651 FAT65651:FBE65651 FKP65651:FLA65651 FUL65651:FUW65651 GEH65651:GES65651 GOD65651:GOO65651 GXZ65651:GYK65651 HHV65651:HIG65651 HRR65651:HSC65651 IBN65651:IBY65651 ILJ65651:ILU65651 IVF65651:IVQ65651 JFB65651:JFM65651 JOX65651:JPI65651 JYT65651:JZE65651 KIP65651:KJA65651 KSL65651:KSW65651 LCH65651:LCS65651 LMD65651:LMO65651 LVZ65651:LWK65651 MFV65651:MGG65651 MPR65651:MQC65651 MZN65651:MZY65651 NJJ65651:NJU65651 NTF65651:NTQ65651 ODB65651:ODM65651 OMX65651:ONI65651 OWT65651:OXE65651 PGP65651:PHA65651 PQL65651:PQW65651 QAH65651:QAS65651 QKD65651:QKO65651 QTZ65651:QUK65651 RDV65651:REG65651 RNR65651:ROC65651 RXN65651:RXY65651 SHJ65651:SHU65651 SRF65651:SRQ65651 TBB65651:TBM65651 TKX65651:TLI65651 TUT65651:TVE65651 UEP65651:UFA65651 UOL65651:UOW65651 UYH65651:UYS65651 VID65651:VIO65651 VRZ65651:VSK65651 WBV65651:WCG65651 WLR65651:WMC65651 WVN65651:WVY65651 F131187:Q131187 JB131187:JM131187 SX131187:TI131187 ACT131187:ADE131187 AMP131187:ANA131187 AWL131187:AWW131187 BGH131187:BGS131187 BQD131187:BQO131187 BZZ131187:CAK131187 CJV131187:CKG131187 CTR131187:CUC131187 DDN131187:DDY131187 DNJ131187:DNU131187 DXF131187:DXQ131187 EHB131187:EHM131187 EQX131187:ERI131187 FAT131187:FBE131187 FKP131187:FLA131187 FUL131187:FUW131187 GEH131187:GES131187 GOD131187:GOO131187 GXZ131187:GYK131187 HHV131187:HIG131187 HRR131187:HSC131187 IBN131187:IBY131187 ILJ131187:ILU131187 IVF131187:IVQ131187 JFB131187:JFM131187 JOX131187:JPI131187 JYT131187:JZE131187 KIP131187:KJA131187 KSL131187:KSW131187 LCH131187:LCS131187 LMD131187:LMO131187 LVZ131187:LWK131187 MFV131187:MGG131187 MPR131187:MQC131187 MZN131187:MZY131187 NJJ131187:NJU131187 NTF131187:NTQ131187 ODB131187:ODM131187 OMX131187:ONI131187 OWT131187:OXE131187 PGP131187:PHA131187 PQL131187:PQW131187 QAH131187:QAS131187 QKD131187:QKO131187 QTZ131187:QUK131187 RDV131187:REG131187 RNR131187:ROC131187 RXN131187:RXY131187 SHJ131187:SHU131187 SRF131187:SRQ131187 TBB131187:TBM131187 TKX131187:TLI131187 TUT131187:TVE131187 UEP131187:UFA131187 UOL131187:UOW131187 UYH131187:UYS131187 VID131187:VIO131187 VRZ131187:VSK131187 WBV131187:WCG131187 WLR131187:WMC131187 WVN131187:WVY131187 F196723:Q196723 JB196723:JM196723 SX196723:TI196723 ACT196723:ADE196723 AMP196723:ANA196723 AWL196723:AWW196723 BGH196723:BGS196723 BQD196723:BQO196723 BZZ196723:CAK196723 CJV196723:CKG196723 CTR196723:CUC196723 DDN196723:DDY196723 DNJ196723:DNU196723 DXF196723:DXQ196723 EHB196723:EHM196723 EQX196723:ERI196723 FAT196723:FBE196723 FKP196723:FLA196723 FUL196723:FUW196723 GEH196723:GES196723 GOD196723:GOO196723 GXZ196723:GYK196723 HHV196723:HIG196723 HRR196723:HSC196723 IBN196723:IBY196723 ILJ196723:ILU196723 IVF196723:IVQ196723 JFB196723:JFM196723 JOX196723:JPI196723 JYT196723:JZE196723 KIP196723:KJA196723 KSL196723:KSW196723 LCH196723:LCS196723 LMD196723:LMO196723 LVZ196723:LWK196723 MFV196723:MGG196723 MPR196723:MQC196723 MZN196723:MZY196723 NJJ196723:NJU196723 NTF196723:NTQ196723 ODB196723:ODM196723 OMX196723:ONI196723 OWT196723:OXE196723 PGP196723:PHA196723 PQL196723:PQW196723 QAH196723:QAS196723 QKD196723:QKO196723 QTZ196723:QUK196723 RDV196723:REG196723 RNR196723:ROC196723 RXN196723:RXY196723 SHJ196723:SHU196723 SRF196723:SRQ196723 TBB196723:TBM196723 TKX196723:TLI196723 TUT196723:TVE196723 UEP196723:UFA196723 UOL196723:UOW196723 UYH196723:UYS196723 VID196723:VIO196723 VRZ196723:VSK196723 WBV196723:WCG196723 WLR196723:WMC196723 WVN196723:WVY196723 F262259:Q262259 JB262259:JM262259 SX262259:TI262259 ACT262259:ADE262259 AMP262259:ANA262259 AWL262259:AWW262259 BGH262259:BGS262259 BQD262259:BQO262259 BZZ262259:CAK262259 CJV262259:CKG262259 CTR262259:CUC262259 DDN262259:DDY262259 DNJ262259:DNU262259 DXF262259:DXQ262259 EHB262259:EHM262259 EQX262259:ERI262259 FAT262259:FBE262259 FKP262259:FLA262259 FUL262259:FUW262259 GEH262259:GES262259 GOD262259:GOO262259 GXZ262259:GYK262259 HHV262259:HIG262259 HRR262259:HSC262259 IBN262259:IBY262259 ILJ262259:ILU262259 IVF262259:IVQ262259 JFB262259:JFM262259 JOX262259:JPI262259 JYT262259:JZE262259 KIP262259:KJA262259 KSL262259:KSW262259 LCH262259:LCS262259 LMD262259:LMO262259 LVZ262259:LWK262259 MFV262259:MGG262259 MPR262259:MQC262259 MZN262259:MZY262259 NJJ262259:NJU262259 NTF262259:NTQ262259 ODB262259:ODM262259 OMX262259:ONI262259 OWT262259:OXE262259 PGP262259:PHA262259 PQL262259:PQW262259 QAH262259:QAS262259 QKD262259:QKO262259 QTZ262259:QUK262259 RDV262259:REG262259 RNR262259:ROC262259 RXN262259:RXY262259 SHJ262259:SHU262259 SRF262259:SRQ262259 TBB262259:TBM262259 TKX262259:TLI262259 TUT262259:TVE262259 UEP262259:UFA262259 UOL262259:UOW262259 UYH262259:UYS262259 VID262259:VIO262259 VRZ262259:VSK262259 WBV262259:WCG262259 WLR262259:WMC262259 WVN262259:WVY262259 F327795:Q327795 JB327795:JM327795 SX327795:TI327795 ACT327795:ADE327795 AMP327795:ANA327795 AWL327795:AWW327795 BGH327795:BGS327795 BQD327795:BQO327795 BZZ327795:CAK327795 CJV327795:CKG327795 CTR327795:CUC327795 DDN327795:DDY327795 DNJ327795:DNU327795 DXF327795:DXQ327795 EHB327795:EHM327795 EQX327795:ERI327795 FAT327795:FBE327795 FKP327795:FLA327795 FUL327795:FUW327795 GEH327795:GES327795 GOD327795:GOO327795 GXZ327795:GYK327795 HHV327795:HIG327795 HRR327795:HSC327795 IBN327795:IBY327795 ILJ327795:ILU327795 IVF327795:IVQ327795 JFB327795:JFM327795 JOX327795:JPI327795 JYT327795:JZE327795 KIP327795:KJA327795 KSL327795:KSW327795 LCH327795:LCS327795 LMD327795:LMO327795 LVZ327795:LWK327795 MFV327795:MGG327795 MPR327795:MQC327795 MZN327795:MZY327795 NJJ327795:NJU327795 NTF327795:NTQ327795 ODB327795:ODM327795 OMX327795:ONI327795 OWT327795:OXE327795 PGP327795:PHA327795 PQL327795:PQW327795 QAH327795:QAS327795 QKD327795:QKO327795 QTZ327795:QUK327795 RDV327795:REG327795 RNR327795:ROC327795 RXN327795:RXY327795 SHJ327795:SHU327795 SRF327795:SRQ327795 TBB327795:TBM327795 TKX327795:TLI327795 TUT327795:TVE327795 UEP327795:UFA327795 UOL327795:UOW327795 UYH327795:UYS327795 VID327795:VIO327795 VRZ327795:VSK327795 WBV327795:WCG327795 WLR327795:WMC327795 WVN327795:WVY327795 F393331:Q393331 JB393331:JM393331 SX393331:TI393331 ACT393331:ADE393331 AMP393331:ANA393331 AWL393331:AWW393331 BGH393331:BGS393331 BQD393331:BQO393331 BZZ393331:CAK393331 CJV393331:CKG393331 CTR393331:CUC393331 DDN393331:DDY393331 DNJ393331:DNU393331 DXF393331:DXQ393331 EHB393331:EHM393331 EQX393331:ERI393331 FAT393331:FBE393331 FKP393331:FLA393331 FUL393331:FUW393331 GEH393331:GES393331 GOD393331:GOO393331 GXZ393331:GYK393331 HHV393331:HIG393331 HRR393331:HSC393331 IBN393331:IBY393331 ILJ393331:ILU393331 IVF393331:IVQ393331 JFB393331:JFM393331 JOX393331:JPI393331 JYT393331:JZE393331 KIP393331:KJA393331 KSL393331:KSW393331 LCH393331:LCS393331 LMD393331:LMO393331 LVZ393331:LWK393331 MFV393331:MGG393331 MPR393331:MQC393331 MZN393331:MZY393331 NJJ393331:NJU393331 NTF393331:NTQ393331 ODB393331:ODM393331 OMX393331:ONI393331 OWT393331:OXE393331 PGP393331:PHA393331 PQL393331:PQW393331 QAH393331:QAS393331 QKD393331:QKO393331 QTZ393331:QUK393331 RDV393331:REG393331 RNR393331:ROC393331 RXN393331:RXY393331 SHJ393331:SHU393331 SRF393331:SRQ393331 TBB393331:TBM393331 TKX393331:TLI393331 TUT393331:TVE393331 UEP393331:UFA393331 UOL393331:UOW393331 UYH393331:UYS393331 VID393331:VIO393331 VRZ393331:VSK393331 WBV393331:WCG393331 WLR393331:WMC393331 WVN393331:WVY393331 F458867:Q458867 JB458867:JM458867 SX458867:TI458867 ACT458867:ADE458867 AMP458867:ANA458867 AWL458867:AWW458867 BGH458867:BGS458867 BQD458867:BQO458867 BZZ458867:CAK458867 CJV458867:CKG458867 CTR458867:CUC458867 DDN458867:DDY458867 DNJ458867:DNU458867 DXF458867:DXQ458867 EHB458867:EHM458867 EQX458867:ERI458867 FAT458867:FBE458867 FKP458867:FLA458867 FUL458867:FUW458867 GEH458867:GES458867 GOD458867:GOO458867 GXZ458867:GYK458867 HHV458867:HIG458867 HRR458867:HSC458867 IBN458867:IBY458867 ILJ458867:ILU458867 IVF458867:IVQ458867 JFB458867:JFM458867 JOX458867:JPI458867 JYT458867:JZE458867 KIP458867:KJA458867 KSL458867:KSW458867 LCH458867:LCS458867 LMD458867:LMO458867 LVZ458867:LWK458867 MFV458867:MGG458867 MPR458867:MQC458867 MZN458867:MZY458867 NJJ458867:NJU458867 NTF458867:NTQ458867 ODB458867:ODM458867 OMX458867:ONI458867 OWT458867:OXE458867 PGP458867:PHA458867 PQL458867:PQW458867 QAH458867:QAS458867 QKD458867:QKO458867 QTZ458867:QUK458867 RDV458867:REG458867 RNR458867:ROC458867 RXN458867:RXY458867 SHJ458867:SHU458867 SRF458867:SRQ458867 TBB458867:TBM458867 TKX458867:TLI458867 TUT458867:TVE458867 UEP458867:UFA458867 UOL458867:UOW458867 UYH458867:UYS458867 VID458867:VIO458867 VRZ458867:VSK458867 WBV458867:WCG458867 WLR458867:WMC458867 WVN458867:WVY458867 F524403:Q524403 JB524403:JM524403 SX524403:TI524403 ACT524403:ADE524403 AMP524403:ANA524403 AWL524403:AWW524403 BGH524403:BGS524403 BQD524403:BQO524403 BZZ524403:CAK524403 CJV524403:CKG524403 CTR524403:CUC524403 DDN524403:DDY524403 DNJ524403:DNU524403 DXF524403:DXQ524403 EHB524403:EHM524403 EQX524403:ERI524403 FAT524403:FBE524403 FKP524403:FLA524403 FUL524403:FUW524403 GEH524403:GES524403 GOD524403:GOO524403 GXZ524403:GYK524403 HHV524403:HIG524403 HRR524403:HSC524403 IBN524403:IBY524403 ILJ524403:ILU524403 IVF524403:IVQ524403 JFB524403:JFM524403 JOX524403:JPI524403 JYT524403:JZE524403 KIP524403:KJA524403 KSL524403:KSW524403 LCH524403:LCS524403 LMD524403:LMO524403 LVZ524403:LWK524403 MFV524403:MGG524403 MPR524403:MQC524403 MZN524403:MZY524403 NJJ524403:NJU524403 NTF524403:NTQ524403 ODB524403:ODM524403 OMX524403:ONI524403 OWT524403:OXE524403 PGP524403:PHA524403 PQL524403:PQW524403 QAH524403:QAS524403 QKD524403:QKO524403 QTZ524403:QUK524403 RDV524403:REG524403 RNR524403:ROC524403 RXN524403:RXY524403 SHJ524403:SHU524403 SRF524403:SRQ524403 TBB524403:TBM524403 TKX524403:TLI524403 TUT524403:TVE524403 UEP524403:UFA524403 UOL524403:UOW524403 UYH524403:UYS524403 VID524403:VIO524403 VRZ524403:VSK524403 WBV524403:WCG524403 WLR524403:WMC524403 WVN524403:WVY524403 F589939:Q589939 JB589939:JM589939 SX589939:TI589939 ACT589939:ADE589939 AMP589939:ANA589939 AWL589939:AWW589939 BGH589939:BGS589939 BQD589939:BQO589939 BZZ589939:CAK589939 CJV589939:CKG589939 CTR589939:CUC589939 DDN589939:DDY589939 DNJ589939:DNU589939 DXF589939:DXQ589939 EHB589939:EHM589939 EQX589939:ERI589939 FAT589939:FBE589939 FKP589939:FLA589939 FUL589939:FUW589939 GEH589939:GES589939 GOD589939:GOO589939 GXZ589939:GYK589939 HHV589939:HIG589939 HRR589939:HSC589939 IBN589939:IBY589939 ILJ589939:ILU589939 IVF589939:IVQ589939 JFB589939:JFM589939 JOX589939:JPI589939 JYT589939:JZE589939 KIP589939:KJA589939 KSL589939:KSW589939 LCH589939:LCS589939 LMD589939:LMO589939 LVZ589939:LWK589939 MFV589939:MGG589939 MPR589939:MQC589939 MZN589939:MZY589939 NJJ589939:NJU589939 NTF589939:NTQ589939 ODB589939:ODM589939 OMX589939:ONI589939 OWT589939:OXE589939 PGP589939:PHA589939 PQL589939:PQW589939 QAH589939:QAS589939 QKD589939:QKO589939 QTZ589939:QUK589939 RDV589939:REG589939 RNR589939:ROC589939 RXN589939:RXY589939 SHJ589939:SHU589939 SRF589939:SRQ589939 TBB589939:TBM589939 TKX589939:TLI589939 TUT589939:TVE589939 UEP589939:UFA589939 UOL589939:UOW589939 UYH589939:UYS589939 VID589939:VIO589939 VRZ589939:VSK589939 WBV589939:WCG589939 WLR589939:WMC589939 WVN589939:WVY589939 F655475:Q655475 JB655475:JM655475 SX655475:TI655475 ACT655475:ADE655475 AMP655475:ANA655475 AWL655475:AWW655475 BGH655475:BGS655475 BQD655475:BQO655475 BZZ655475:CAK655475 CJV655475:CKG655475 CTR655475:CUC655475 DDN655475:DDY655475 DNJ655475:DNU655475 DXF655475:DXQ655475 EHB655475:EHM655475 EQX655475:ERI655475 FAT655475:FBE655475 FKP655475:FLA655475 FUL655475:FUW655475 GEH655475:GES655475 GOD655475:GOO655475 GXZ655475:GYK655475 HHV655475:HIG655475 HRR655475:HSC655475 IBN655475:IBY655475 ILJ655475:ILU655475 IVF655475:IVQ655475 JFB655475:JFM655475 JOX655475:JPI655475 JYT655475:JZE655475 KIP655475:KJA655475 KSL655475:KSW655475 LCH655475:LCS655475 LMD655475:LMO655475 LVZ655475:LWK655475 MFV655475:MGG655475 MPR655475:MQC655475 MZN655475:MZY655475 NJJ655475:NJU655475 NTF655475:NTQ655475 ODB655475:ODM655475 OMX655475:ONI655475 OWT655475:OXE655475 PGP655475:PHA655475 PQL655475:PQW655475 QAH655475:QAS655475 QKD655475:QKO655475 QTZ655475:QUK655475 RDV655475:REG655475 RNR655475:ROC655475 RXN655475:RXY655475 SHJ655475:SHU655475 SRF655475:SRQ655475 TBB655475:TBM655475 TKX655475:TLI655475 TUT655475:TVE655475 UEP655475:UFA655475 UOL655475:UOW655475 UYH655475:UYS655475 VID655475:VIO655475 VRZ655475:VSK655475 WBV655475:WCG655475 WLR655475:WMC655475 WVN655475:WVY655475 F721011:Q721011 JB721011:JM721011 SX721011:TI721011 ACT721011:ADE721011 AMP721011:ANA721011 AWL721011:AWW721011 BGH721011:BGS721011 BQD721011:BQO721011 BZZ721011:CAK721011 CJV721011:CKG721011 CTR721011:CUC721011 DDN721011:DDY721011 DNJ721011:DNU721011 DXF721011:DXQ721011 EHB721011:EHM721011 EQX721011:ERI721011 FAT721011:FBE721011 FKP721011:FLA721011 FUL721011:FUW721011 GEH721011:GES721011 GOD721011:GOO721011 GXZ721011:GYK721011 HHV721011:HIG721011 HRR721011:HSC721011 IBN721011:IBY721011 ILJ721011:ILU721011 IVF721011:IVQ721011 JFB721011:JFM721011 JOX721011:JPI721011 JYT721011:JZE721011 KIP721011:KJA721011 KSL721011:KSW721011 LCH721011:LCS721011 LMD721011:LMO721011 LVZ721011:LWK721011 MFV721011:MGG721011 MPR721011:MQC721011 MZN721011:MZY721011 NJJ721011:NJU721011 NTF721011:NTQ721011 ODB721011:ODM721011 OMX721011:ONI721011 OWT721011:OXE721011 PGP721011:PHA721011 PQL721011:PQW721011 QAH721011:QAS721011 QKD721011:QKO721011 QTZ721011:QUK721011 RDV721011:REG721011 RNR721011:ROC721011 RXN721011:RXY721011 SHJ721011:SHU721011 SRF721011:SRQ721011 TBB721011:TBM721011 TKX721011:TLI721011 TUT721011:TVE721011 UEP721011:UFA721011 UOL721011:UOW721011 UYH721011:UYS721011 VID721011:VIO721011 VRZ721011:VSK721011 WBV721011:WCG721011 WLR721011:WMC721011 WVN721011:WVY721011 F786547:Q786547 JB786547:JM786547 SX786547:TI786547 ACT786547:ADE786547 AMP786547:ANA786547 AWL786547:AWW786547 BGH786547:BGS786547 BQD786547:BQO786547 BZZ786547:CAK786547 CJV786547:CKG786547 CTR786547:CUC786547 DDN786547:DDY786547 DNJ786547:DNU786547 DXF786547:DXQ786547 EHB786547:EHM786547 EQX786547:ERI786547 FAT786547:FBE786547 FKP786547:FLA786547 FUL786547:FUW786547 GEH786547:GES786547 GOD786547:GOO786547 GXZ786547:GYK786547 HHV786547:HIG786547 HRR786547:HSC786547 IBN786547:IBY786547 ILJ786547:ILU786547 IVF786547:IVQ786547 JFB786547:JFM786547 JOX786547:JPI786547 JYT786547:JZE786547 KIP786547:KJA786547 KSL786547:KSW786547 LCH786547:LCS786547 LMD786547:LMO786547 LVZ786547:LWK786547 MFV786547:MGG786547 MPR786547:MQC786547 MZN786547:MZY786547 NJJ786547:NJU786547 NTF786547:NTQ786547 ODB786547:ODM786547 OMX786547:ONI786547 OWT786547:OXE786547 PGP786547:PHA786547 PQL786547:PQW786547 QAH786547:QAS786547 QKD786547:QKO786547 QTZ786547:QUK786547 RDV786547:REG786547 RNR786547:ROC786547 RXN786547:RXY786547 SHJ786547:SHU786547 SRF786547:SRQ786547 TBB786547:TBM786547 TKX786547:TLI786547 TUT786547:TVE786547 UEP786547:UFA786547 UOL786547:UOW786547 UYH786547:UYS786547 VID786547:VIO786547 VRZ786547:VSK786547 WBV786547:WCG786547 WLR786547:WMC786547 WVN786547:WVY786547 F852083:Q852083 JB852083:JM852083 SX852083:TI852083 ACT852083:ADE852083 AMP852083:ANA852083 AWL852083:AWW852083 BGH852083:BGS852083 BQD852083:BQO852083 BZZ852083:CAK852083 CJV852083:CKG852083 CTR852083:CUC852083 DDN852083:DDY852083 DNJ852083:DNU852083 DXF852083:DXQ852083 EHB852083:EHM852083 EQX852083:ERI852083 FAT852083:FBE852083 FKP852083:FLA852083 FUL852083:FUW852083 GEH852083:GES852083 GOD852083:GOO852083 GXZ852083:GYK852083 HHV852083:HIG852083 HRR852083:HSC852083 IBN852083:IBY852083 ILJ852083:ILU852083 IVF852083:IVQ852083 JFB852083:JFM852083 JOX852083:JPI852083 JYT852083:JZE852083 KIP852083:KJA852083 KSL852083:KSW852083 LCH852083:LCS852083 LMD852083:LMO852083 LVZ852083:LWK852083 MFV852083:MGG852083 MPR852083:MQC852083 MZN852083:MZY852083 NJJ852083:NJU852083 NTF852083:NTQ852083 ODB852083:ODM852083 OMX852083:ONI852083 OWT852083:OXE852083 PGP852083:PHA852083 PQL852083:PQW852083 QAH852083:QAS852083 QKD852083:QKO852083 QTZ852083:QUK852083 RDV852083:REG852083 RNR852083:ROC852083 RXN852083:RXY852083 SHJ852083:SHU852083 SRF852083:SRQ852083 TBB852083:TBM852083 TKX852083:TLI852083 TUT852083:TVE852083 UEP852083:UFA852083 UOL852083:UOW852083 UYH852083:UYS852083 VID852083:VIO852083 VRZ852083:VSK852083 WBV852083:WCG852083 WLR852083:WMC852083 WVN852083:WVY852083 F917619:Q917619 JB917619:JM917619 SX917619:TI917619 ACT917619:ADE917619 AMP917619:ANA917619 AWL917619:AWW917619 BGH917619:BGS917619 BQD917619:BQO917619 BZZ917619:CAK917619 CJV917619:CKG917619 CTR917619:CUC917619 DDN917619:DDY917619 DNJ917619:DNU917619 DXF917619:DXQ917619 EHB917619:EHM917619 EQX917619:ERI917619 FAT917619:FBE917619 FKP917619:FLA917619 FUL917619:FUW917619 GEH917619:GES917619 GOD917619:GOO917619 GXZ917619:GYK917619 HHV917619:HIG917619 HRR917619:HSC917619 IBN917619:IBY917619 ILJ917619:ILU917619 IVF917619:IVQ917619 JFB917619:JFM917619 JOX917619:JPI917619 JYT917619:JZE917619 KIP917619:KJA917619 KSL917619:KSW917619 LCH917619:LCS917619 LMD917619:LMO917619 LVZ917619:LWK917619 MFV917619:MGG917619 MPR917619:MQC917619 MZN917619:MZY917619 NJJ917619:NJU917619 NTF917619:NTQ917619 ODB917619:ODM917619 OMX917619:ONI917619 OWT917619:OXE917619 PGP917619:PHA917619 PQL917619:PQW917619 QAH917619:QAS917619 QKD917619:QKO917619 QTZ917619:QUK917619 RDV917619:REG917619 RNR917619:ROC917619 RXN917619:RXY917619 SHJ917619:SHU917619 SRF917619:SRQ917619 TBB917619:TBM917619 TKX917619:TLI917619 TUT917619:TVE917619 UEP917619:UFA917619 UOL917619:UOW917619 UYH917619:UYS917619 VID917619:VIO917619 VRZ917619:VSK917619 WBV917619:WCG917619 WLR917619:WMC917619 WVN917619:WVY917619 F983155:Q983155 JB983155:JM983155 SX983155:TI983155 ACT983155:ADE983155 AMP983155:ANA983155 AWL983155:AWW983155 BGH983155:BGS983155 BQD983155:BQO983155 BZZ983155:CAK983155 CJV983155:CKG983155 CTR983155:CUC983155 DDN983155:DDY983155 DNJ983155:DNU983155 DXF983155:DXQ983155 EHB983155:EHM983155 EQX983155:ERI983155 FAT983155:FBE983155 FKP983155:FLA983155 FUL983155:FUW983155 GEH983155:GES983155 GOD983155:GOO983155 GXZ983155:GYK983155 HHV983155:HIG983155 HRR983155:HSC983155 IBN983155:IBY983155 ILJ983155:ILU983155 IVF983155:IVQ983155 JFB983155:JFM983155 JOX983155:JPI983155 JYT983155:JZE983155 KIP983155:KJA983155 KSL983155:KSW983155 LCH983155:LCS983155 LMD983155:LMO983155 LVZ983155:LWK983155 MFV983155:MGG983155 MPR983155:MQC983155 MZN983155:MZY983155 NJJ983155:NJU983155 NTF983155:NTQ983155 ODB983155:ODM983155 OMX983155:ONI983155 OWT983155:OXE983155 PGP983155:PHA983155 PQL983155:PQW983155 QAH983155:QAS983155 QKD983155:QKO983155 QTZ983155:QUK983155 RDV983155:REG983155 RNR983155:ROC983155 RXN983155:RXY983155 SHJ983155:SHU983155 SRF983155:SRQ983155 TBB983155:TBM983155 TKX983155:TLI983155 TUT983155:TVE983155 UEP983155:UFA983155 UOL983155:UOW983155 UYH983155:UYS983155 VID983155:VIO983155 VRZ983155:VSK983155 WBV983155:WCG983155 WLR983155:WMC983155 WVN983155:WVY983155 F59:Q61 JB59:JM61 SX59:TI61 ACT59:ADE61 AMP59:ANA61 AWL59:AWW61 BGH59:BGS61 BQD59:BQO61 BZZ59:CAK61 CJV59:CKG61 CTR59:CUC61 DDN59:DDY61 DNJ59:DNU61 DXF59:DXQ61 EHB59:EHM61 EQX59:ERI61 FAT59:FBE61 FKP59:FLA61 FUL59:FUW61 GEH59:GES61 GOD59:GOO61 GXZ59:GYK61 HHV59:HIG61 HRR59:HSC61 IBN59:IBY61 ILJ59:ILU61 IVF59:IVQ61 JFB59:JFM61 JOX59:JPI61 JYT59:JZE61 KIP59:KJA61 KSL59:KSW61 LCH59:LCS61 LMD59:LMO61 LVZ59:LWK61 MFV59:MGG61 MPR59:MQC61 MZN59:MZY61 NJJ59:NJU61 NTF59:NTQ61 ODB59:ODM61 OMX59:ONI61 OWT59:OXE61 PGP59:PHA61 PQL59:PQW61 QAH59:QAS61 QKD59:QKO61 QTZ59:QUK61 RDV59:REG61 RNR59:ROC61 RXN59:RXY61 SHJ59:SHU61 SRF59:SRQ61 TBB59:TBM61 TKX59:TLI61 TUT59:TVE61 UEP59:UFA61 UOL59:UOW61 UYH59:UYS61 VID59:VIO61 VRZ59:VSK61 WBV59:WCG61 WLR59:WMC61 WVN59:WVY61 F65553:Q65555 JB65553:JM65555 SX65553:TI65555 ACT65553:ADE65555 AMP65553:ANA65555 AWL65553:AWW65555 BGH65553:BGS65555 BQD65553:BQO65555 BZZ65553:CAK65555 CJV65553:CKG65555 CTR65553:CUC65555 DDN65553:DDY65555 DNJ65553:DNU65555 DXF65553:DXQ65555 EHB65553:EHM65555 EQX65553:ERI65555 FAT65553:FBE65555 FKP65553:FLA65555 FUL65553:FUW65555 GEH65553:GES65555 GOD65553:GOO65555 GXZ65553:GYK65555 HHV65553:HIG65555 HRR65553:HSC65555 IBN65553:IBY65555 ILJ65553:ILU65555 IVF65553:IVQ65555 JFB65553:JFM65555 JOX65553:JPI65555 JYT65553:JZE65555 KIP65553:KJA65555 KSL65553:KSW65555 LCH65553:LCS65555 LMD65553:LMO65555 LVZ65553:LWK65555 MFV65553:MGG65555 MPR65553:MQC65555 MZN65553:MZY65555 NJJ65553:NJU65555 NTF65553:NTQ65555 ODB65553:ODM65555 OMX65553:ONI65555 OWT65553:OXE65555 PGP65553:PHA65555 PQL65553:PQW65555 QAH65553:QAS65555 QKD65553:QKO65555 QTZ65553:QUK65555 RDV65553:REG65555 RNR65553:ROC65555 RXN65553:RXY65555 SHJ65553:SHU65555 SRF65553:SRQ65555 TBB65553:TBM65555 TKX65553:TLI65555 TUT65553:TVE65555 UEP65553:UFA65555 UOL65553:UOW65555 UYH65553:UYS65555 VID65553:VIO65555 VRZ65553:VSK65555 WBV65553:WCG65555 WLR65553:WMC65555 WVN65553:WVY65555 F131089:Q131091 JB131089:JM131091 SX131089:TI131091 ACT131089:ADE131091 AMP131089:ANA131091 AWL131089:AWW131091 BGH131089:BGS131091 BQD131089:BQO131091 BZZ131089:CAK131091 CJV131089:CKG131091 CTR131089:CUC131091 DDN131089:DDY131091 DNJ131089:DNU131091 DXF131089:DXQ131091 EHB131089:EHM131091 EQX131089:ERI131091 FAT131089:FBE131091 FKP131089:FLA131091 FUL131089:FUW131091 GEH131089:GES131091 GOD131089:GOO131091 GXZ131089:GYK131091 HHV131089:HIG131091 HRR131089:HSC131091 IBN131089:IBY131091 ILJ131089:ILU131091 IVF131089:IVQ131091 JFB131089:JFM131091 JOX131089:JPI131091 JYT131089:JZE131091 KIP131089:KJA131091 KSL131089:KSW131091 LCH131089:LCS131091 LMD131089:LMO131091 LVZ131089:LWK131091 MFV131089:MGG131091 MPR131089:MQC131091 MZN131089:MZY131091 NJJ131089:NJU131091 NTF131089:NTQ131091 ODB131089:ODM131091 OMX131089:ONI131091 OWT131089:OXE131091 PGP131089:PHA131091 PQL131089:PQW131091 QAH131089:QAS131091 QKD131089:QKO131091 QTZ131089:QUK131091 RDV131089:REG131091 RNR131089:ROC131091 RXN131089:RXY131091 SHJ131089:SHU131091 SRF131089:SRQ131091 TBB131089:TBM131091 TKX131089:TLI131091 TUT131089:TVE131091 UEP131089:UFA131091 UOL131089:UOW131091 UYH131089:UYS131091 VID131089:VIO131091 VRZ131089:VSK131091 WBV131089:WCG131091 WLR131089:WMC131091 WVN131089:WVY131091 F196625:Q196627 JB196625:JM196627 SX196625:TI196627 ACT196625:ADE196627 AMP196625:ANA196627 AWL196625:AWW196627 BGH196625:BGS196627 BQD196625:BQO196627 BZZ196625:CAK196627 CJV196625:CKG196627 CTR196625:CUC196627 DDN196625:DDY196627 DNJ196625:DNU196627 DXF196625:DXQ196627 EHB196625:EHM196627 EQX196625:ERI196627 FAT196625:FBE196627 FKP196625:FLA196627 FUL196625:FUW196627 GEH196625:GES196627 GOD196625:GOO196627 GXZ196625:GYK196627 HHV196625:HIG196627 HRR196625:HSC196627 IBN196625:IBY196627 ILJ196625:ILU196627 IVF196625:IVQ196627 JFB196625:JFM196627 JOX196625:JPI196627 JYT196625:JZE196627 KIP196625:KJA196627 KSL196625:KSW196627 LCH196625:LCS196627 LMD196625:LMO196627 LVZ196625:LWK196627 MFV196625:MGG196627 MPR196625:MQC196627 MZN196625:MZY196627 NJJ196625:NJU196627 NTF196625:NTQ196627 ODB196625:ODM196627 OMX196625:ONI196627 OWT196625:OXE196627 PGP196625:PHA196627 PQL196625:PQW196627 QAH196625:QAS196627 QKD196625:QKO196627 QTZ196625:QUK196627 RDV196625:REG196627 RNR196625:ROC196627 RXN196625:RXY196627 SHJ196625:SHU196627 SRF196625:SRQ196627 TBB196625:TBM196627 TKX196625:TLI196627 TUT196625:TVE196627 UEP196625:UFA196627 UOL196625:UOW196627 UYH196625:UYS196627 VID196625:VIO196627 VRZ196625:VSK196627 WBV196625:WCG196627 WLR196625:WMC196627 WVN196625:WVY196627 F262161:Q262163 JB262161:JM262163 SX262161:TI262163 ACT262161:ADE262163 AMP262161:ANA262163 AWL262161:AWW262163 BGH262161:BGS262163 BQD262161:BQO262163 BZZ262161:CAK262163 CJV262161:CKG262163 CTR262161:CUC262163 DDN262161:DDY262163 DNJ262161:DNU262163 DXF262161:DXQ262163 EHB262161:EHM262163 EQX262161:ERI262163 FAT262161:FBE262163 FKP262161:FLA262163 FUL262161:FUW262163 GEH262161:GES262163 GOD262161:GOO262163 GXZ262161:GYK262163 HHV262161:HIG262163 HRR262161:HSC262163 IBN262161:IBY262163 ILJ262161:ILU262163 IVF262161:IVQ262163 JFB262161:JFM262163 JOX262161:JPI262163 JYT262161:JZE262163 KIP262161:KJA262163 KSL262161:KSW262163 LCH262161:LCS262163 LMD262161:LMO262163 LVZ262161:LWK262163 MFV262161:MGG262163 MPR262161:MQC262163 MZN262161:MZY262163 NJJ262161:NJU262163 NTF262161:NTQ262163 ODB262161:ODM262163 OMX262161:ONI262163 OWT262161:OXE262163 PGP262161:PHA262163 PQL262161:PQW262163 QAH262161:QAS262163 QKD262161:QKO262163 QTZ262161:QUK262163 RDV262161:REG262163 RNR262161:ROC262163 RXN262161:RXY262163 SHJ262161:SHU262163 SRF262161:SRQ262163 TBB262161:TBM262163 TKX262161:TLI262163 TUT262161:TVE262163 UEP262161:UFA262163 UOL262161:UOW262163 UYH262161:UYS262163 VID262161:VIO262163 VRZ262161:VSK262163 WBV262161:WCG262163 WLR262161:WMC262163 WVN262161:WVY262163 F327697:Q327699 JB327697:JM327699 SX327697:TI327699 ACT327697:ADE327699 AMP327697:ANA327699 AWL327697:AWW327699 BGH327697:BGS327699 BQD327697:BQO327699 BZZ327697:CAK327699 CJV327697:CKG327699 CTR327697:CUC327699 DDN327697:DDY327699 DNJ327697:DNU327699 DXF327697:DXQ327699 EHB327697:EHM327699 EQX327697:ERI327699 FAT327697:FBE327699 FKP327697:FLA327699 FUL327697:FUW327699 GEH327697:GES327699 GOD327697:GOO327699 GXZ327697:GYK327699 HHV327697:HIG327699 HRR327697:HSC327699 IBN327697:IBY327699 ILJ327697:ILU327699 IVF327697:IVQ327699 JFB327697:JFM327699 JOX327697:JPI327699 JYT327697:JZE327699 KIP327697:KJA327699 KSL327697:KSW327699 LCH327697:LCS327699 LMD327697:LMO327699 LVZ327697:LWK327699 MFV327697:MGG327699 MPR327697:MQC327699 MZN327697:MZY327699 NJJ327697:NJU327699 NTF327697:NTQ327699 ODB327697:ODM327699 OMX327697:ONI327699 OWT327697:OXE327699 PGP327697:PHA327699 PQL327697:PQW327699 QAH327697:QAS327699 QKD327697:QKO327699 QTZ327697:QUK327699 RDV327697:REG327699 RNR327697:ROC327699 RXN327697:RXY327699 SHJ327697:SHU327699 SRF327697:SRQ327699 TBB327697:TBM327699 TKX327697:TLI327699 TUT327697:TVE327699 UEP327697:UFA327699 UOL327697:UOW327699 UYH327697:UYS327699 VID327697:VIO327699 VRZ327697:VSK327699 WBV327697:WCG327699 WLR327697:WMC327699 WVN327697:WVY327699 F393233:Q393235 JB393233:JM393235 SX393233:TI393235 ACT393233:ADE393235 AMP393233:ANA393235 AWL393233:AWW393235 BGH393233:BGS393235 BQD393233:BQO393235 BZZ393233:CAK393235 CJV393233:CKG393235 CTR393233:CUC393235 DDN393233:DDY393235 DNJ393233:DNU393235 DXF393233:DXQ393235 EHB393233:EHM393235 EQX393233:ERI393235 FAT393233:FBE393235 FKP393233:FLA393235 FUL393233:FUW393235 GEH393233:GES393235 GOD393233:GOO393235 GXZ393233:GYK393235 HHV393233:HIG393235 HRR393233:HSC393235 IBN393233:IBY393235 ILJ393233:ILU393235 IVF393233:IVQ393235 JFB393233:JFM393235 JOX393233:JPI393235 JYT393233:JZE393235 KIP393233:KJA393235 KSL393233:KSW393235 LCH393233:LCS393235 LMD393233:LMO393235 LVZ393233:LWK393235 MFV393233:MGG393235 MPR393233:MQC393235 MZN393233:MZY393235 NJJ393233:NJU393235 NTF393233:NTQ393235 ODB393233:ODM393235 OMX393233:ONI393235 OWT393233:OXE393235 PGP393233:PHA393235 PQL393233:PQW393235 QAH393233:QAS393235 QKD393233:QKO393235 QTZ393233:QUK393235 RDV393233:REG393235 RNR393233:ROC393235 RXN393233:RXY393235 SHJ393233:SHU393235 SRF393233:SRQ393235 TBB393233:TBM393235 TKX393233:TLI393235 TUT393233:TVE393235 UEP393233:UFA393235 UOL393233:UOW393235 UYH393233:UYS393235 VID393233:VIO393235 VRZ393233:VSK393235 WBV393233:WCG393235 WLR393233:WMC393235 WVN393233:WVY393235 F458769:Q458771 JB458769:JM458771 SX458769:TI458771 ACT458769:ADE458771 AMP458769:ANA458771 AWL458769:AWW458771 BGH458769:BGS458771 BQD458769:BQO458771 BZZ458769:CAK458771 CJV458769:CKG458771 CTR458769:CUC458771 DDN458769:DDY458771 DNJ458769:DNU458771 DXF458769:DXQ458771 EHB458769:EHM458771 EQX458769:ERI458771 FAT458769:FBE458771 FKP458769:FLA458771 FUL458769:FUW458771 GEH458769:GES458771 GOD458769:GOO458771 GXZ458769:GYK458771 HHV458769:HIG458771 HRR458769:HSC458771 IBN458769:IBY458771 ILJ458769:ILU458771 IVF458769:IVQ458771 JFB458769:JFM458771 JOX458769:JPI458771 JYT458769:JZE458771 KIP458769:KJA458771 KSL458769:KSW458771 LCH458769:LCS458771 LMD458769:LMO458771 LVZ458769:LWK458771 MFV458769:MGG458771 MPR458769:MQC458771 MZN458769:MZY458771 NJJ458769:NJU458771 NTF458769:NTQ458771 ODB458769:ODM458771 OMX458769:ONI458771 OWT458769:OXE458771 PGP458769:PHA458771 PQL458769:PQW458771 QAH458769:QAS458771 QKD458769:QKO458771 QTZ458769:QUK458771 RDV458769:REG458771 RNR458769:ROC458771 RXN458769:RXY458771 SHJ458769:SHU458771 SRF458769:SRQ458771 TBB458769:TBM458771 TKX458769:TLI458771 TUT458769:TVE458771 UEP458769:UFA458771 UOL458769:UOW458771 UYH458769:UYS458771 VID458769:VIO458771 VRZ458769:VSK458771 WBV458769:WCG458771 WLR458769:WMC458771 WVN458769:WVY458771 F524305:Q524307 JB524305:JM524307 SX524305:TI524307 ACT524305:ADE524307 AMP524305:ANA524307 AWL524305:AWW524307 BGH524305:BGS524307 BQD524305:BQO524307 BZZ524305:CAK524307 CJV524305:CKG524307 CTR524305:CUC524307 DDN524305:DDY524307 DNJ524305:DNU524307 DXF524305:DXQ524307 EHB524305:EHM524307 EQX524305:ERI524307 FAT524305:FBE524307 FKP524305:FLA524307 FUL524305:FUW524307 GEH524305:GES524307 GOD524305:GOO524307 GXZ524305:GYK524307 HHV524305:HIG524307 HRR524305:HSC524307 IBN524305:IBY524307 ILJ524305:ILU524307 IVF524305:IVQ524307 JFB524305:JFM524307 JOX524305:JPI524307 JYT524305:JZE524307 KIP524305:KJA524307 KSL524305:KSW524307 LCH524305:LCS524307 LMD524305:LMO524307 LVZ524305:LWK524307 MFV524305:MGG524307 MPR524305:MQC524307 MZN524305:MZY524307 NJJ524305:NJU524307 NTF524305:NTQ524307 ODB524305:ODM524307 OMX524305:ONI524307 OWT524305:OXE524307 PGP524305:PHA524307 PQL524305:PQW524307 QAH524305:QAS524307 QKD524305:QKO524307 QTZ524305:QUK524307 RDV524305:REG524307 RNR524305:ROC524307 RXN524305:RXY524307 SHJ524305:SHU524307 SRF524305:SRQ524307 TBB524305:TBM524307 TKX524305:TLI524307 TUT524305:TVE524307 UEP524305:UFA524307 UOL524305:UOW524307 UYH524305:UYS524307 VID524305:VIO524307 VRZ524305:VSK524307 WBV524305:WCG524307 WLR524305:WMC524307 WVN524305:WVY524307 F589841:Q589843 JB589841:JM589843 SX589841:TI589843 ACT589841:ADE589843 AMP589841:ANA589843 AWL589841:AWW589843 BGH589841:BGS589843 BQD589841:BQO589843 BZZ589841:CAK589843 CJV589841:CKG589843 CTR589841:CUC589843 DDN589841:DDY589843 DNJ589841:DNU589843 DXF589841:DXQ589843 EHB589841:EHM589843 EQX589841:ERI589843 FAT589841:FBE589843 FKP589841:FLA589843 FUL589841:FUW589843 GEH589841:GES589843 GOD589841:GOO589843 GXZ589841:GYK589843 HHV589841:HIG589843 HRR589841:HSC589843 IBN589841:IBY589843 ILJ589841:ILU589843 IVF589841:IVQ589843 JFB589841:JFM589843 JOX589841:JPI589843 JYT589841:JZE589843 KIP589841:KJA589843 KSL589841:KSW589843 LCH589841:LCS589843 LMD589841:LMO589843 LVZ589841:LWK589843 MFV589841:MGG589843 MPR589841:MQC589843 MZN589841:MZY589843 NJJ589841:NJU589843 NTF589841:NTQ589843 ODB589841:ODM589843 OMX589841:ONI589843 OWT589841:OXE589843 PGP589841:PHA589843 PQL589841:PQW589843 QAH589841:QAS589843 QKD589841:QKO589843 QTZ589841:QUK589843 RDV589841:REG589843 RNR589841:ROC589843 RXN589841:RXY589843 SHJ589841:SHU589843 SRF589841:SRQ589843 TBB589841:TBM589843 TKX589841:TLI589843 TUT589841:TVE589843 UEP589841:UFA589843 UOL589841:UOW589843 UYH589841:UYS589843 VID589841:VIO589843 VRZ589841:VSK589843 WBV589841:WCG589843 WLR589841:WMC589843 WVN589841:WVY589843 F655377:Q655379 JB655377:JM655379 SX655377:TI655379 ACT655377:ADE655379 AMP655377:ANA655379 AWL655377:AWW655379 BGH655377:BGS655379 BQD655377:BQO655379 BZZ655377:CAK655379 CJV655377:CKG655379 CTR655377:CUC655379 DDN655377:DDY655379 DNJ655377:DNU655379 DXF655377:DXQ655379 EHB655377:EHM655379 EQX655377:ERI655379 FAT655377:FBE655379 FKP655377:FLA655379 FUL655377:FUW655379 GEH655377:GES655379 GOD655377:GOO655379 GXZ655377:GYK655379 HHV655377:HIG655379 HRR655377:HSC655379 IBN655377:IBY655379 ILJ655377:ILU655379 IVF655377:IVQ655379 JFB655377:JFM655379 JOX655377:JPI655379 JYT655377:JZE655379 KIP655377:KJA655379 KSL655377:KSW655379 LCH655377:LCS655379 LMD655377:LMO655379 LVZ655377:LWK655379 MFV655377:MGG655379 MPR655377:MQC655379 MZN655377:MZY655379 NJJ655377:NJU655379 NTF655377:NTQ655379 ODB655377:ODM655379 OMX655377:ONI655379 OWT655377:OXE655379 PGP655377:PHA655379 PQL655377:PQW655379 QAH655377:QAS655379 QKD655377:QKO655379 QTZ655377:QUK655379 RDV655377:REG655379 RNR655377:ROC655379 RXN655377:RXY655379 SHJ655377:SHU655379 SRF655377:SRQ655379 TBB655377:TBM655379 TKX655377:TLI655379 TUT655377:TVE655379 UEP655377:UFA655379 UOL655377:UOW655379 UYH655377:UYS655379 VID655377:VIO655379 VRZ655377:VSK655379 WBV655377:WCG655379 WLR655377:WMC655379 WVN655377:WVY655379 F720913:Q720915 JB720913:JM720915 SX720913:TI720915 ACT720913:ADE720915 AMP720913:ANA720915 AWL720913:AWW720915 BGH720913:BGS720915 BQD720913:BQO720915 BZZ720913:CAK720915 CJV720913:CKG720915 CTR720913:CUC720915 DDN720913:DDY720915 DNJ720913:DNU720915 DXF720913:DXQ720915 EHB720913:EHM720915 EQX720913:ERI720915 FAT720913:FBE720915 FKP720913:FLA720915 FUL720913:FUW720915 GEH720913:GES720915 GOD720913:GOO720915 GXZ720913:GYK720915 HHV720913:HIG720915 HRR720913:HSC720915 IBN720913:IBY720915 ILJ720913:ILU720915 IVF720913:IVQ720915 JFB720913:JFM720915 JOX720913:JPI720915 JYT720913:JZE720915 KIP720913:KJA720915 KSL720913:KSW720915 LCH720913:LCS720915 LMD720913:LMO720915 LVZ720913:LWK720915 MFV720913:MGG720915 MPR720913:MQC720915 MZN720913:MZY720915 NJJ720913:NJU720915 NTF720913:NTQ720915 ODB720913:ODM720915 OMX720913:ONI720915 OWT720913:OXE720915 PGP720913:PHA720915 PQL720913:PQW720915 QAH720913:QAS720915 QKD720913:QKO720915 QTZ720913:QUK720915 RDV720913:REG720915 RNR720913:ROC720915 RXN720913:RXY720915 SHJ720913:SHU720915 SRF720913:SRQ720915 TBB720913:TBM720915 TKX720913:TLI720915 TUT720913:TVE720915 UEP720913:UFA720915 UOL720913:UOW720915 UYH720913:UYS720915 VID720913:VIO720915 VRZ720913:VSK720915 WBV720913:WCG720915 WLR720913:WMC720915 WVN720913:WVY720915 F786449:Q786451 JB786449:JM786451 SX786449:TI786451 ACT786449:ADE786451 AMP786449:ANA786451 AWL786449:AWW786451 BGH786449:BGS786451 BQD786449:BQO786451 BZZ786449:CAK786451 CJV786449:CKG786451 CTR786449:CUC786451 DDN786449:DDY786451 DNJ786449:DNU786451 DXF786449:DXQ786451 EHB786449:EHM786451 EQX786449:ERI786451 FAT786449:FBE786451 FKP786449:FLA786451 FUL786449:FUW786451 GEH786449:GES786451 GOD786449:GOO786451 GXZ786449:GYK786451 HHV786449:HIG786451 HRR786449:HSC786451 IBN786449:IBY786451 ILJ786449:ILU786451 IVF786449:IVQ786451 JFB786449:JFM786451 JOX786449:JPI786451 JYT786449:JZE786451 KIP786449:KJA786451 KSL786449:KSW786451 LCH786449:LCS786451 LMD786449:LMO786451 LVZ786449:LWK786451 MFV786449:MGG786451 MPR786449:MQC786451 MZN786449:MZY786451 NJJ786449:NJU786451 NTF786449:NTQ786451 ODB786449:ODM786451 OMX786449:ONI786451 OWT786449:OXE786451 PGP786449:PHA786451 PQL786449:PQW786451 QAH786449:QAS786451 QKD786449:QKO786451 QTZ786449:QUK786451 RDV786449:REG786451 RNR786449:ROC786451 RXN786449:RXY786451 SHJ786449:SHU786451 SRF786449:SRQ786451 TBB786449:TBM786451 TKX786449:TLI786451 TUT786449:TVE786451 UEP786449:UFA786451 UOL786449:UOW786451 UYH786449:UYS786451 VID786449:VIO786451 VRZ786449:VSK786451 WBV786449:WCG786451 WLR786449:WMC786451 WVN786449:WVY786451 F851985:Q851987 JB851985:JM851987 SX851985:TI851987 ACT851985:ADE851987 AMP851985:ANA851987 AWL851985:AWW851987 BGH851985:BGS851987 BQD851985:BQO851987 BZZ851985:CAK851987 CJV851985:CKG851987 CTR851985:CUC851987 DDN851985:DDY851987 DNJ851985:DNU851987 DXF851985:DXQ851987 EHB851985:EHM851987 EQX851985:ERI851987 FAT851985:FBE851987 FKP851985:FLA851987 FUL851985:FUW851987 GEH851985:GES851987 GOD851985:GOO851987 GXZ851985:GYK851987 HHV851985:HIG851987 HRR851985:HSC851987 IBN851985:IBY851987 ILJ851985:ILU851987 IVF851985:IVQ851987 JFB851985:JFM851987 JOX851985:JPI851987 JYT851985:JZE851987 KIP851985:KJA851987 KSL851985:KSW851987 LCH851985:LCS851987 LMD851985:LMO851987 LVZ851985:LWK851987 MFV851985:MGG851987 MPR851985:MQC851987 MZN851985:MZY851987 NJJ851985:NJU851987 NTF851985:NTQ851987 ODB851985:ODM851987 OMX851985:ONI851987 OWT851985:OXE851987 PGP851985:PHA851987 PQL851985:PQW851987 QAH851985:QAS851987 QKD851985:QKO851987 QTZ851985:QUK851987 RDV851985:REG851987 RNR851985:ROC851987 RXN851985:RXY851987 SHJ851985:SHU851987 SRF851985:SRQ851987 TBB851985:TBM851987 TKX851985:TLI851987 TUT851985:TVE851987 UEP851985:UFA851987 UOL851985:UOW851987 UYH851985:UYS851987 VID851985:VIO851987 VRZ851985:VSK851987 WBV851985:WCG851987 WLR851985:WMC851987 WVN851985:WVY851987 F917521:Q917523 JB917521:JM917523 SX917521:TI917523 ACT917521:ADE917523 AMP917521:ANA917523 AWL917521:AWW917523 BGH917521:BGS917523 BQD917521:BQO917523 BZZ917521:CAK917523 CJV917521:CKG917523 CTR917521:CUC917523 DDN917521:DDY917523 DNJ917521:DNU917523 DXF917521:DXQ917523 EHB917521:EHM917523 EQX917521:ERI917523 FAT917521:FBE917523 FKP917521:FLA917523 FUL917521:FUW917523 GEH917521:GES917523 GOD917521:GOO917523 GXZ917521:GYK917523 HHV917521:HIG917523 HRR917521:HSC917523 IBN917521:IBY917523 ILJ917521:ILU917523 IVF917521:IVQ917523 JFB917521:JFM917523 JOX917521:JPI917523 JYT917521:JZE917523 KIP917521:KJA917523 KSL917521:KSW917523 LCH917521:LCS917523 LMD917521:LMO917523 LVZ917521:LWK917523 MFV917521:MGG917523 MPR917521:MQC917523 MZN917521:MZY917523 NJJ917521:NJU917523 NTF917521:NTQ917523 ODB917521:ODM917523 OMX917521:ONI917523 OWT917521:OXE917523 PGP917521:PHA917523 PQL917521:PQW917523 QAH917521:QAS917523 QKD917521:QKO917523 QTZ917521:QUK917523 RDV917521:REG917523 RNR917521:ROC917523 RXN917521:RXY917523 SHJ917521:SHU917523 SRF917521:SRQ917523 TBB917521:TBM917523 TKX917521:TLI917523 TUT917521:TVE917523 UEP917521:UFA917523 UOL917521:UOW917523 UYH917521:UYS917523 VID917521:VIO917523 VRZ917521:VSK917523 WBV917521:WCG917523 WLR917521:WMC917523 WVN917521:WVY917523 F983057:Q983059 JB983057:JM983059 SX983057:TI983059 ACT983057:ADE983059 AMP983057:ANA983059 AWL983057:AWW983059 BGH983057:BGS983059 BQD983057:BQO983059 BZZ983057:CAK983059 CJV983057:CKG983059 CTR983057:CUC983059 DDN983057:DDY983059 DNJ983057:DNU983059 DXF983057:DXQ983059 EHB983057:EHM983059 EQX983057:ERI983059 FAT983057:FBE983059 FKP983057:FLA983059 FUL983057:FUW983059 GEH983057:GES983059 GOD983057:GOO983059 GXZ983057:GYK983059 HHV983057:HIG983059 HRR983057:HSC983059 IBN983057:IBY983059 ILJ983057:ILU983059 IVF983057:IVQ983059 JFB983057:JFM983059 JOX983057:JPI983059 JYT983057:JZE983059 KIP983057:KJA983059 KSL983057:KSW983059 LCH983057:LCS983059 LMD983057:LMO983059 LVZ983057:LWK983059 MFV983057:MGG983059 MPR983057:MQC983059 MZN983057:MZY983059 NJJ983057:NJU983059 NTF983057:NTQ983059 ODB983057:ODM983059 OMX983057:ONI983059 OWT983057:OXE983059 PGP983057:PHA983059 PQL983057:PQW983059 QAH983057:QAS983059 QKD983057:QKO983059 QTZ983057:QUK983059 RDV983057:REG983059 RNR983057:ROC983059 RXN983057:RXY983059 SHJ983057:SHU983059 SRF983057:SRQ983059 TBB983057:TBM983059 TKX983057:TLI983059 TUT983057:TVE983059 UEP983057:UFA983059 UOL983057:UOW983059 UYH983057:UYS983059 VID983057:VIO983059 VRZ983057:VSK983059 WBV983057:WCG983059 WLR983057:WMC983059 WVN983057:WVY983059 F109:Q113 JB109:JM113 SX109:TI113 ACT109:ADE113 AMP109:ANA113 AWL109:AWW113 BGH109:BGS113 BQD109:BQO113 BZZ109:CAK113 CJV109:CKG113 CTR109:CUC113 DDN109:DDY113 DNJ109:DNU113 DXF109:DXQ113 EHB109:EHM113 EQX109:ERI113 FAT109:FBE113 FKP109:FLA113 FUL109:FUW113 GEH109:GES113 GOD109:GOO113 GXZ109:GYK113 HHV109:HIG113 HRR109:HSC113 IBN109:IBY113 ILJ109:ILU113 IVF109:IVQ113 JFB109:JFM113 JOX109:JPI113 JYT109:JZE113 KIP109:KJA113 KSL109:KSW113 LCH109:LCS113 LMD109:LMO113 LVZ109:LWK113 MFV109:MGG113 MPR109:MQC113 MZN109:MZY113 NJJ109:NJU113 NTF109:NTQ113 ODB109:ODM113 OMX109:ONI113 OWT109:OXE113 PGP109:PHA113 PQL109:PQW113 QAH109:QAS113 QKD109:QKO113 QTZ109:QUK113 RDV109:REG113 RNR109:ROC113 RXN109:RXY113 SHJ109:SHU113 SRF109:SRQ113 TBB109:TBM113 TKX109:TLI113 TUT109:TVE113 UEP109:UFA113 UOL109:UOW113 UYH109:UYS113 VID109:VIO113 VRZ109:VSK113 WBV109:WCG113 WLR109:WMC113 WVN109:WVY113 F65604:Q65608 JB65604:JM65608 SX65604:TI65608 ACT65604:ADE65608 AMP65604:ANA65608 AWL65604:AWW65608 BGH65604:BGS65608 BQD65604:BQO65608 BZZ65604:CAK65608 CJV65604:CKG65608 CTR65604:CUC65608 DDN65604:DDY65608 DNJ65604:DNU65608 DXF65604:DXQ65608 EHB65604:EHM65608 EQX65604:ERI65608 FAT65604:FBE65608 FKP65604:FLA65608 FUL65604:FUW65608 GEH65604:GES65608 GOD65604:GOO65608 GXZ65604:GYK65608 HHV65604:HIG65608 HRR65604:HSC65608 IBN65604:IBY65608 ILJ65604:ILU65608 IVF65604:IVQ65608 JFB65604:JFM65608 JOX65604:JPI65608 JYT65604:JZE65608 KIP65604:KJA65608 KSL65604:KSW65608 LCH65604:LCS65608 LMD65604:LMO65608 LVZ65604:LWK65608 MFV65604:MGG65608 MPR65604:MQC65608 MZN65604:MZY65608 NJJ65604:NJU65608 NTF65604:NTQ65608 ODB65604:ODM65608 OMX65604:ONI65608 OWT65604:OXE65608 PGP65604:PHA65608 PQL65604:PQW65608 QAH65604:QAS65608 QKD65604:QKO65608 QTZ65604:QUK65608 RDV65604:REG65608 RNR65604:ROC65608 RXN65604:RXY65608 SHJ65604:SHU65608 SRF65604:SRQ65608 TBB65604:TBM65608 TKX65604:TLI65608 TUT65604:TVE65608 UEP65604:UFA65608 UOL65604:UOW65608 UYH65604:UYS65608 VID65604:VIO65608 VRZ65604:VSK65608 WBV65604:WCG65608 WLR65604:WMC65608 WVN65604:WVY65608 F131140:Q131144 JB131140:JM131144 SX131140:TI131144 ACT131140:ADE131144 AMP131140:ANA131144 AWL131140:AWW131144 BGH131140:BGS131144 BQD131140:BQO131144 BZZ131140:CAK131144 CJV131140:CKG131144 CTR131140:CUC131144 DDN131140:DDY131144 DNJ131140:DNU131144 DXF131140:DXQ131144 EHB131140:EHM131144 EQX131140:ERI131144 FAT131140:FBE131144 FKP131140:FLA131144 FUL131140:FUW131144 GEH131140:GES131144 GOD131140:GOO131144 GXZ131140:GYK131144 HHV131140:HIG131144 HRR131140:HSC131144 IBN131140:IBY131144 ILJ131140:ILU131144 IVF131140:IVQ131144 JFB131140:JFM131144 JOX131140:JPI131144 JYT131140:JZE131144 KIP131140:KJA131144 KSL131140:KSW131144 LCH131140:LCS131144 LMD131140:LMO131144 LVZ131140:LWK131144 MFV131140:MGG131144 MPR131140:MQC131144 MZN131140:MZY131144 NJJ131140:NJU131144 NTF131140:NTQ131144 ODB131140:ODM131144 OMX131140:ONI131144 OWT131140:OXE131144 PGP131140:PHA131144 PQL131140:PQW131144 QAH131140:QAS131144 QKD131140:QKO131144 QTZ131140:QUK131144 RDV131140:REG131144 RNR131140:ROC131144 RXN131140:RXY131144 SHJ131140:SHU131144 SRF131140:SRQ131144 TBB131140:TBM131144 TKX131140:TLI131144 TUT131140:TVE131144 UEP131140:UFA131144 UOL131140:UOW131144 UYH131140:UYS131144 VID131140:VIO131144 VRZ131140:VSK131144 WBV131140:WCG131144 WLR131140:WMC131144 WVN131140:WVY131144 F196676:Q196680 JB196676:JM196680 SX196676:TI196680 ACT196676:ADE196680 AMP196676:ANA196680 AWL196676:AWW196680 BGH196676:BGS196680 BQD196676:BQO196680 BZZ196676:CAK196680 CJV196676:CKG196680 CTR196676:CUC196680 DDN196676:DDY196680 DNJ196676:DNU196680 DXF196676:DXQ196680 EHB196676:EHM196680 EQX196676:ERI196680 FAT196676:FBE196680 FKP196676:FLA196680 FUL196676:FUW196680 GEH196676:GES196680 GOD196676:GOO196680 GXZ196676:GYK196680 HHV196676:HIG196680 HRR196676:HSC196680 IBN196676:IBY196680 ILJ196676:ILU196680 IVF196676:IVQ196680 JFB196676:JFM196680 JOX196676:JPI196680 JYT196676:JZE196680 KIP196676:KJA196680 KSL196676:KSW196680 LCH196676:LCS196680 LMD196676:LMO196680 LVZ196676:LWK196680 MFV196676:MGG196680 MPR196676:MQC196680 MZN196676:MZY196680 NJJ196676:NJU196680 NTF196676:NTQ196680 ODB196676:ODM196680 OMX196676:ONI196680 OWT196676:OXE196680 PGP196676:PHA196680 PQL196676:PQW196680 QAH196676:QAS196680 QKD196676:QKO196680 QTZ196676:QUK196680 RDV196676:REG196680 RNR196676:ROC196680 RXN196676:RXY196680 SHJ196676:SHU196680 SRF196676:SRQ196680 TBB196676:TBM196680 TKX196676:TLI196680 TUT196676:TVE196680 UEP196676:UFA196680 UOL196676:UOW196680 UYH196676:UYS196680 VID196676:VIO196680 VRZ196676:VSK196680 WBV196676:WCG196680 WLR196676:WMC196680 WVN196676:WVY196680 F262212:Q262216 JB262212:JM262216 SX262212:TI262216 ACT262212:ADE262216 AMP262212:ANA262216 AWL262212:AWW262216 BGH262212:BGS262216 BQD262212:BQO262216 BZZ262212:CAK262216 CJV262212:CKG262216 CTR262212:CUC262216 DDN262212:DDY262216 DNJ262212:DNU262216 DXF262212:DXQ262216 EHB262212:EHM262216 EQX262212:ERI262216 FAT262212:FBE262216 FKP262212:FLA262216 FUL262212:FUW262216 GEH262212:GES262216 GOD262212:GOO262216 GXZ262212:GYK262216 HHV262212:HIG262216 HRR262212:HSC262216 IBN262212:IBY262216 ILJ262212:ILU262216 IVF262212:IVQ262216 JFB262212:JFM262216 JOX262212:JPI262216 JYT262212:JZE262216 KIP262212:KJA262216 KSL262212:KSW262216 LCH262212:LCS262216 LMD262212:LMO262216 LVZ262212:LWK262216 MFV262212:MGG262216 MPR262212:MQC262216 MZN262212:MZY262216 NJJ262212:NJU262216 NTF262212:NTQ262216 ODB262212:ODM262216 OMX262212:ONI262216 OWT262212:OXE262216 PGP262212:PHA262216 PQL262212:PQW262216 QAH262212:QAS262216 QKD262212:QKO262216 QTZ262212:QUK262216 RDV262212:REG262216 RNR262212:ROC262216 RXN262212:RXY262216 SHJ262212:SHU262216 SRF262212:SRQ262216 TBB262212:TBM262216 TKX262212:TLI262216 TUT262212:TVE262216 UEP262212:UFA262216 UOL262212:UOW262216 UYH262212:UYS262216 VID262212:VIO262216 VRZ262212:VSK262216 WBV262212:WCG262216 WLR262212:WMC262216 WVN262212:WVY262216 F327748:Q327752 JB327748:JM327752 SX327748:TI327752 ACT327748:ADE327752 AMP327748:ANA327752 AWL327748:AWW327752 BGH327748:BGS327752 BQD327748:BQO327752 BZZ327748:CAK327752 CJV327748:CKG327752 CTR327748:CUC327752 DDN327748:DDY327752 DNJ327748:DNU327752 DXF327748:DXQ327752 EHB327748:EHM327752 EQX327748:ERI327752 FAT327748:FBE327752 FKP327748:FLA327752 FUL327748:FUW327752 GEH327748:GES327752 GOD327748:GOO327752 GXZ327748:GYK327752 HHV327748:HIG327752 HRR327748:HSC327752 IBN327748:IBY327752 ILJ327748:ILU327752 IVF327748:IVQ327752 JFB327748:JFM327752 JOX327748:JPI327752 JYT327748:JZE327752 KIP327748:KJA327752 KSL327748:KSW327752 LCH327748:LCS327752 LMD327748:LMO327752 LVZ327748:LWK327752 MFV327748:MGG327752 MPR327748:MQC327752 MZN327748:MZY327752 NJJ327748:NJU327752 NTF327748:NTQ327752 ODB327748:ODM327752 OMX327748:ONI327752 OWT327748:OXE327752 PGP327748:PHA327752 PQL327748:PQW327752 QAH327748:QAS327752 QKD327748:QKO327752 QTZ327748:QUK327752 RDV327748:REG327752 RNR327748:ROC327752 RXN327748:RXY327752 SHJ327748:SHU327752 SRF327748:SRQ327752 TBB327748:TBM327752 TKX327748:TLI327752 TUT327748:TVE327752 UEP327748:UFA327752 UOL327748:UOW327752 UYH327748:UYS327752 VID327748:VIO327752 VRZ327748:VSK327752 WBV327748:WCG327752 WLR327748:WMC327752 WVN327748:WVY327752 F393284:Q393288 JB393284:JM393288 SX393284:TI393288 ACT393284:ADE393288 AMP393284:ANA393288 AWL393284:AWW393288 BGH393284:BGS393288 BQD393284:BQO393288 BZZ393284:CAK393288 CJV393284:CKG393288 CTR393284:CUC393288 DDN393284:DDY393288 DNJ393284:DNU393288 DXF393284:DXQ393288 EHB393284:EHM393288 EQX393284:ERI393288 FAT393284:FBE393288 FKP393284:FLA393288 FUL393284:FUW393288 GEH393284:GES393288 GOD393284:GOO393288 GXZ393284:GYK393288 HHV393284:HIG393288 HRR393284:HSC393288 IBN393284:IBY393288 ILJ393284:ILU393288 IVF393284:IVQ393288 JFB393284:JFM393288 JOX393284:JPI393288 JYT393284:JZE393288 KIP393284:KJA393288 KSL393284:KSW393288 LCH393284:LCS393288 LMD393284:LMO393288 LVZ393284:LWK393288 MFV393284:MGG393288 MPR393284:MQC393288 MZN393284:MZY393288 NJJ393284:NJU393288 NTF393284:NTQ393288 ODB393284:ODM393288 OMX393284:ONI393288 OWT393284:OXE393288 PGP393284:PHA393288 PQL393284:PQW393288 QAH393284:QAS393288 QKD393284:QKO393288 QTZ393284:QUK393288 RDV393284:REG393288 RNR393284:ROC393288 RXN393284:RXY393288 SHJ393284:SHU393288 SRF393284:SRQ393288 TBB393284:TBM393288 TKX393284:TLI393288 TUT393284:TVE393288 UEP393284:UFA393288 UOL393284:UOW393288 UYH393284:UYS393288 VID393284:VIO393288 VRZ393284:VSK393288 WBV393284:WCG393288 WLR393284:WMC393288 WVN393284:WVY393288 F458820:Q458824 JB458820:JM458824 SX458820:TI458824 ACT458820:ADE458824 AMP458820:ANA458824 AWL458820:AWW458824 BGH458820:BGS458824 BQD458820:BQO458824 BZZ458820:CAK458824 CJV458820:CKG458824 CTR458820:CUC458824 DDN458820:DDY458824 DNJ458820:DNU458824 DXF458820:DXQ458824 EHB458820:EHM458824 EQX458820:ERI458824 FAT458820:FBE458824 FKP458820:FLA458824 FUL458820:FUW458824 GEH458820:GES458824 GOD458820:GOO458824 GXZ458820:GYK458824 HHV458820:HIG458824 HRR458820:HSC458824 IBN458820:IBY458824 ILJ458820:ILU458824 IVF458820:IVQ458824 JFB458820:JFM458824 JOX458820:JPI458824 JYT458820:JZE458824 KIP458820:KJA458824 KSL458820:KSW458824 LCH458820:LCS458824 LMD458820:LMO458824 LVZ458820:LWK458824 MFV458820:MGG458824 MPR458820:MQC458824 MZN458820:MZY458824 NJJ458820:NJU458824 NTF458820:NTQ458824 ODB458820:ODM458824 OMX458820:ONI458824 OWT458820:OXE458824 PGP458820:PHA458824 PQL458820:PQW458824 QAH458820:QAS458824 QKD458820:QKO458824 QTZ458820:QUK458824 RDV458820:REG458824 RNR458820:ROC458824 RXN458820:RXY458824 SHJ458820:SHU458824 SRF458820:SRQ458824 TBB458820:TBM458824 TKX458820:TLI458824 TUT458820:TVE458824 UEP458820:UFA458824 UOL458820:UOW458824 UYH458820:UYS458824 VID458820:VIO458824 VRZ458820:VSK458824 WBV458820:WCG458824 WLR458820:WMC458824 WVN458820:WVY458824 F524356:Q524360 JB524356:JM524360 SX524356:TI524360 ACT524356:ADE524360 AMP524356:ANA524360 AWL524356:AWW524360 BGH524356:BGS524360 BQD524356:BQO524360 BZZ524356:CAK524360 CJV524356:CKG524360 CTR524356:CUC524360 DDN524356:DDY524360 DNJ524356:DNU524360 DXF524356:DXQ524360 EHB524356:EHM524360 EQX524356:ERI524360 FAT524356:FBE524360 FKP524356:FLA524360 FUL524356:FUW524360 GEH524356:GES524360 GOD524356:GOO524360 GXZ524356:GYK524360 HHV524356:HIG524360 HRR524356:HSC524360 IBN524356:IBY524360 ILJ524356:ILU524360 IVF524356:IVQ524360 JFB524356:JFM524360 JOX524356:JPI524360 JYT524356:JZE524360 KIP524356:KJA524360 KSL524356:KSW524360 LCH524356:LCS524360 LMD524356:LMO524360 LVZ524356:LWK524360 MFV524356:MGG524360 MPR524356:MQC524360 MZN524356:MZY524360 NJJ524356:NJU524360 NTF524356:NTQ524360 ODB524356:ODM524360 OMX524356:ONI524360 OWT524356:OXE524360 PGP524356:PHA524360 PQL524356:PQW524360 QAH524356:QAS524360 QKD524356:QKO524360 QTZ524356:QUK524360 RDV524356:REG524360 RNR524356:ROC524360 RXN524356:RXY524360 SHJ524356:SHU524360 SRF524356:SRQ524360 TBB524356:TBM524360 TKX524356:TLI524360 TUT524356:TVE524360 UEP524356:UFA524360 UOL524356:UOW524360 UYH524356:UYS524360 VID524356:VIO524360 VRZ524356:VSK524360 WBV524356:WCG524360 WLR524356:WMC524360 WVN524356:WVY524360 F589892:Q589896 JB589892:JM589896 SX589892:TI589896 ACT589892:ADE589896 AMP589892:ANA589896 AWL589892:AWW589896 BGH589892:BGS589896 BQD589892:BQO589896 BZZ589892:CAK589896 CJV589892:CKG589896 CTR589892:CUC589896 DDN589892:DDY589896 DNJ589892:DNU589896 DXF589892:DXQ589896 EHB589892:EHM589896 EQX589892:ERI589896 FAT589892:FBE589896 FKP589892:FLA589896 FUL589892:FUW589896 GEH589892:GES589896 GOD589892:GOO589896 GXZ589892:GYK589896 HHV589892:HIG589896 HRR589892:HSC589896 IBN589892:IBY589896 ILJ589892:ILU589896 IVF589892:IVQ589896 JFB589892:JFM589896 JOX589892:JPI589896 JYT589892:JZE589896 KIP589892:KJA589896 KSL589892:KSW589896 LCH589892:LCS589896 LMD589892:LMO589896 LVZ589892:LWK589896 MFV589892:MGG589896 MPR589892:MQC589896 MZN589892:MZY589896 NJJ589892:NJU589896 NTF589892:NTQ589896 ODB589892:ODM589896 OMX589892:ONI589896 OWT589892:OXE589896 PGP589892:PHA589896 PQL589892:PQW589896 QAH589892:QAS589896 QKD589892:QKO589896 QTZ589892:QUK589896 RDV589892:REG589896 RNR589892:ROC589896 RXN589892:RXY589896 SHJ589892:SHU589896 SRF589892:SRQ589896 TBB589892:TBM589896 TKX589892:TLI589896 TUT589892:TVE589896 UEP589892:UFA589896 UOL589892:UOW589896 UYH589892:UYS589896 VID589892:VIO589896 VRZ589892:VSK589896 WBV589892:WCG589896 WLR589892:WMC589896 WVN589892:WVY589896 F655428:Q655432 JB655428:JM655432 SX655428:TI655432 ACT655428:ADE655432 AMP655428:ANA655432 AWL655428:AWW655432 BGH655428:BGS655432 BQD655428:BQO655432 BZZ655428:CAK655432 CJV655428:CKG655432 CTR655428:CUC655432 DDN655428:DDY655432 DNJ655428:DNU655432 DXF655428:DXQ655432 EHB655428:EHM655432 EQX655428:ERI655432 FAT655428:FBE655432 FKP655428:FLA655432 FUL655428:FUW655432 GEH655428:GES655432 GOD655428:GOO655432 GXZ655428:GYK655432 HHV655428:HIG655432 HRR655428:HSC655432 IBN655428:IBY655432 ILJ655428:ILU655432 IVF655428:IVQ655432 JFB655428:JFM655432 JOX655428:JPI655432 JYT655428:JZE655432 KIP655428:KJA655432 KSL655428:KSW655432 LCH655428:LCS655432 LMD655428:LMO655432 LVZ655428:LWK655432 MFV655428:MGG655432 MPR655428:MQC655432 MZN655428:MZY655432 NJJ655428:NJU655432 NTF655428:NTQ655432 ODB655428:ODM655432 OMX655428:ONI655432 OWT655428:OXE655432 PGP655428:PHA655432 PQL655428:PQW655432 QAH655428:QAS655432 QKD655428:QKO655432 QTZ655428:QUK655432 RDV655428:REG655432 RNR655428:ROC655432 RXN655428:RXY655432 SHJ655428:SHU655432 SRF655428:SRQ655432 TBB655428:TBM655432 TKX655428:TLI655432 TUT655428:TVE655432 UEP655428:UFA655432 UOL655428:UOW655432 UYH655428:UYS655432 VID655428:VIO655432 VRZ655428:VSK655432 WBV655428:WCG655432 WLR655428:WMC655432 WVN655428:WVY655432 F720964:Q720968 JB720964:JM720968 SX720964:TI720968 ACT720964:ADE720968 AMP720964:ANA720968 AWL720964:AWW720968 BGH720964:BGS720968 BQD720964:BQO720968 BZZ720964:CAK720968 CJV720964:CKG720968 CTR720964:CUC720968 DDN720964:DDY720968 DNJ720964:DNU720968 DXF720964:DXQ720968 EHB720964:EHM720968 EQX720964:ERI720968 FAT720964:FBE720968 FKP720964:FLA720968 FUL720964:FUW720968 GEH720964:GES720968 GOD720964:GOO720968 GXZ720964:GYK720968 HHV720964:HIG720968 HRR720964:HSC720968 IBN720964:IBY720968 ILJ720964:ILU720968 IVF720964:IVQ720968 JFB720964:JFM720968 JOX720964:JPI720968 JYT720964:JZE720968 KIP720964:KJA720968 KSL720964:KSW720968 LCH720964:LCS720968 LMD720964:LMO720968 LVZ720964:LWK720968 MFV720964:MGG720968 MPR720964:MQC720968 MZN720964:MZY720968 NJJ720964:NJU720968 NTF720964:NTQ720968 ODB720964:ODM720968 OMX720964:ONI720968 OWT720964:OXE720968 PGP720964:PHA720968 PQL720964:PQW720968 QAH720964:QAS720968 QKD720964:QKO720968 QTZ720964:QUK720968 RDV720964:REG720968 RNR720964:ROC720968 RXN720964:RXY720968 SHJ720964:SHU720968 SRF720964:SRQ720968 TBB720964:TBM720968 TKX720964:TLI720968 TUT720964:TVE720968 UEP720964:UFA720968 UOL720964:UOW720968 UYH720964:UYS720968 VID720964:VIO720968 VRZ720964:VSK720968 WBV720964:WCG720968 WLR720964:WMC720968 WVN720964:WVY720968 F786500:Q786504 JB786500:JM786504 SX786500:TI786504 ACT786500:ADE786504 AMP786500:ANA786504 AWL786500:AWW786504 BGH786500:BGS786504 BQD786500:BQO786504 BZZ786500:CAK786504 CJV786500:CKG786504 CTR786500:CUC786504 DDN786500:DDY786504 DNJ786500:DNU786504 DXF786500:DXQ786504 EHB786500:EHM786504 EQX786500:ERI786504 FAT786500:FBE786504 FKP786500:FLA786504 FUL786500:FUW786504 GEH786500:GES786504 GOD786500:GOO786504 GXZ786500:GYK786504 HHV786500:HIG786504 HRR786500:HSC786504 IBN786500:IBY786504 ILJ786500:ILU786504 IVF786500:IVQ786504 JFB786500:JFM786504 JOX786500:JPI786504 JYT786500:JZE786504 KIP786500:KJA786504 KSL786500:KSW786504 LCH786500:LCS786504 LMD786500:LMO786504 LVZ786500:LWK786504 MFV786500:MGG786504 MPR786500:MQC786504 MZN786500:MZY786504 NJJ786500:NJU786504 NTF786500:NTQ786504 ODB786500:ODM786504 OMX786500:ONI786504 OWT786500:OXE786504 PGP786500:PHA786504 PQL786500:PQW786504 QAH786500:QAS786504 QKD786500:QKO786504 QTZ786500:QUK786504 RDV786500:REG786504 RNR786500:ROC786504 RXN786500:RXY786504 SHJ786500:SHU786504 SRF786500:SRQ786504 TBB786500:TBM786504 TKX786500:TLI786504 TUT786500:TVE786504 UEP786500:UFA786504 UOL786500:UOW786504 UYH786500:UYS786504 VID786500:VIO786504 VRZ786500:VSK786504 WBV786500:WCG786504 WLR786500:WMC786504 WVN786500:WVY786504 F852036:Q852040 JB852036:JM852040 SX852036:TI852040 ACT852036:ADE852040 AMP852036:ANA852040 AWL852036:AWW852040 BGH852036:BGS852040 BQD852036:BQO852040 BZZ852036:CAK852040 CJV852036:CKG852040 CTR852036:CUC852040 DDN852036:DDY852040 DNJ852036:DNU852040 DXF852036:DXQ852040 EHB852036:EHM852040 EQX852036:ERI852040 FAT852036:FBE852040 FKP852036:FLA852040 FUL852036:FUW852040 GEH852036:GES852040 GOD852036:GOO852040 GXZ852036:GYK852040 HHV852036:HIG852040 HRR852036:HSC852040 IBN852036:IBY852040 ILJ852036:ILU852040 IVF852036:IVQ852040 JFB852036:JFM852040 JOX852036:JPI852040 JYT852036:JZE852040 KIP852036:KJA852040 KSL852036:KSW852040 LCH852036:LCS852040 LMD852036:LMO852040 LVZ852036:LWK852040 MFV852036:MGG852040 MPR852036:MQC852040 MZN852036:MZY852040 NJJ852036:NJU852040 NTF852036:NTQ852040 ODB852036:ODM852040 OMX852036:ONI852040 OWT852036:OXE852040 PGP852036:PHA852040 PQL852036:PQW852040 QAH852036:QAS852040 QKD852036:QKO852040 QTZ852036:QUK852040 RDV852036:REG852040 RNR852036:ROC852040 RXN852036:RXY852040 SHJ852036:SHU852040 SRF852036:SRQ852040 TBB852036:TBM852040 TKX852036:TLI852040 TUT852036:TVE852040 UEP852036:UFA852040 UOL852036:UOW852040 UYH852036:UYS852040 VID852036:VIO852040 VRZ852036:VSK852040 WBV852036:WCG852040 WLR852036:WMC852040 WVN852036:WVY852040 F917572:Q917576 JB917572:JM917576 SX917572:TI917576 ACT917572:ADE917576 AMP917572:ANA917576 AWL917572:AWW917576 BGH917572:BGS917576 BQD917572:BQO917576 BZZ917572:CAK917576 CJV917572:CKG917576 CTR917572:CUC917576 DDN917572:DDY917576 DNJ917572:DNU917576 DXF917572:DXQ917576 EHB917572:EHM917576 EQX917572:ERI917576 FAT917572:FBE917576 FKP917572:FLA917576 FUL917572:FUW917576 GEH917572:GES917576 GOD917572:GOO917576 GXZ917572:GYK917576 HHV917572:HIG917576 HRR917572:HSC917576 IBN917572:IBY917576 ILJ917572:ILU917576 IVF917572:IVQ917576 JFB917572:JFM917576 JOX917572:JPI917576 JYT917572:JZE917576 KIP917572:KJA917576 KSL917572:KSW917576 LCH917572:LCS917576 LMD917572:LMO917576 LVZ917572:LWK917576 MFV917572:MGG917576 MPR917572:MQC917576 MZN917572:MZY917576 NJJ917572:NJU917576 NTF917572:NTQ917576 ODB917572:ODM917576 OMX917572:ONI917576 OWT917572:OXE917576 PGP917572:PHA917576 PQL917572:PQW917576 QAH917572:QAS917576 QKD917572:QKO917576 QTZ917572:QUK917576 RDV917572:REG917576 RNR917572:ROC917576 RXN917572:RXY917576 SHJ917572:SHU917576 SRF917572:SRQ917576 TBB917572:TBM917576 TKX917572:TLI917576 TUT917572:TVE917576 UEP917572:UFA917576 UOL917572:UOW917576 UYH917572:UYS917576 VID917572:VIO917576 VRZ917572:VSK917576 WBV917572:WCG917576 WLR917572:WMC917576 WVN917572:WVY917576 F983108:Q983112 JB983108:JM983112 SX983108:TI983112 ACT983108:ADE983112 AMP983108:ANA983112 AWL983108:AWW983112 BGH983108:BGS983112 BQD983108:BQO983112 BZZ983108:CAK983112 CJV983108:CKG983112 CTR983108:CUC983112 DDN983108:DDY983112 DNJ983108:DNU983112 DXF983108:DXQ983112 EHB983108:EHM983112 EQX983108:ERI983112 FAT983108:FBE983112 FKP983108:FLA983112 FUL983108:FUW983112 GEH983108:GES983112 GOD983108:GOO983112 GXZ983108:GYK983112 HHV983108:HIG983112 HRR983108:HSC983112 IBN983108:IBY983112 ILJ983108:ILU983112 IVF983108:IVQ983112 JFB983108:JFM983112 JOX983108:JPI983112 JYT983108:JZE983112 KIP983108:KJA983112 KSL983108:KSW983112 LCH983108:LCS983112 LMD983108:LMO983112 LVZ983108:LWK983112 MFV983108:MGG983112 MPR983108:MQC983112 MZN983108:MZY983112 NJJ983108:NJU983112 NTF983108:NTQ983112 ODB983108:ODM983112 OMX983108:ONI983112 OWT983108:OXE983112 PGP983108:PHA983112 PQL983108:PQW983112 QAH983108:QAS983112 QKD983108:QKO983112 QTZ983108:QUK983112 RDV983108:REG983112 RNR983108:ROC983112 RXN983108:RXY983112 SHJ983108:SHU983112 SRF983108:SRQ983112 TBB983108:TBM983112 TKX983108:TLI983112 TUT983108:TVE983112 UEP983108:UFA983112 UOL983108:UOW983112 UYH983108:UYS983112 VID983108:VIO983112 VRZ983108:VSK983112 WBV983108:WCG983112 WLR983108:WMC983112 WVN983108:WVY983112 F65511:Q65533 JB65511:JM65533 SX65511:TI65533 ACT65511:ADE65533 AMP65511:ANA65533 AWL65511:AWW65533 BGH65511:BGS65533 BQD65511:BQO65533 BZZ65511:CAK65533 CJV65511:CKG65533 CTR65511:CUC65533 DDN65511:DDY65533 DNJ65511:DNU65533 DXF65511:DXQ65533 EHB65511:EHM65533 EQX65511:ERI65533 FAT65511:FBE65533 FKP65511:FLA65533 FUL65511:FUW65533 GEH65511:GES65533 GOD65511:GOO65533 GXZ65511:GYK65533 HHV65511:HIG65533 HRR65511:HSC65533 IBN65511:IBY65533 ILJ65511:ILU65533 IVF65511:IVQ65533 JFB65511:JFM65533 JOX65511:JPI65533 JYT65511:JZE65533 KIP65511:KJA65533 KSL65511:KSW65533 LCH65511:LCS65533 LMD65511:LMO65533 LVZ65511:LWK65533 MFV65511:MGG65533 MPR65511:MQC65533 MZN65511:MZY65533 NJJ65511:NJU65533 NTF65511:NTQ65533 ODB65511:ODM65533 OMX65511:ONI65533 OWT65511:OXE65533 PGP65511:PHA65533 PQL65511:PQW65533 QAH65511:QAS65533 QKD65511:QKO65533 QTZ65511:QUK65533 RDV65511:REG65533 RNR65511:ROC65533 RXN65511:RXY65533 SHJ65511:SHU65533 SRF65511:SRQ65533 TBB65511:TBM65533 TKX65511:TLI65533 TUT65511:TVE65533 UEP65511:UFA65533 UOL65511:UOW65533 UYH65511:UYS65533 VID65511:VIO65533 VRZ65511:VSK65533 WBV65511:WCG65533 WLR65511:WMC65533 WVN65511:WVY65533 F131047:Q131069 JB131047:JM131069 SX131047:TI131069 ACT131047:ADE131069 AMP131047:ANA131069 AWL131047:AWW131069 BGH131047:BGS131069 BQD131047:BQO131069 BZZ131047:CAK131069 CJV131047:CKG131069 CTR131047:CUC131069 DDN131047:DDY131069 DNJ131047:DNU131069 DXF131047:DXQ131069 EHB131047:EHM131069 EQX131047:ERI131069 FAT131047:FBE131069 FKP131047:FLA131069 FUL131047:FUW131069 GEH131047:GES131069 GOD131047:GOO131069 GXZ131047:GYK131069 HHV131047:HIG131069 HRR131047:HSC131069 IBN131047:IBY131069 ILJ131047:ILU131069 IVF131047:IVQ131069 JFB131047:JFM131069 JOX131047:JPI131069 JYT131047:JZE131069 KIP131047:KJA131069 KSL131047:KSW131069 LCH131047:LCS131069 LMD131047:LMO131069 LVZ131047:LWK131069 MFV131047:MGG131069 MPR131047:MQC131069 MZN131047:MZY131069 NJJ131047:NJU131069 NTF131047:NTQ131069 ODB131047:ODM131069 OMX131047:ONI131069 OWT131047:OXE131069 PGP131047:PHA131069 PQL131047:PQW131069 QAH131047:QAS131069 QKD131047:QKO131069 QTZ131047:QUK131069 RDV131047:REG131069 RNR131047:ROC131069 RXN131047:RXY131069 SHJ131047:SHU131069 SRF131047:SRQ131069 TBB131047:TBM131069 TKX131047:TLI131069 TUT131047:TVE131069 UEP131047:UFA131069 UOL131047:UOW131069 UYH131047:UYS131069 VID131047:VIO131069 VRZ131047:VSK131069 WBV131047:WCG131069 WLR131047:WMC131069 WVN131047:WVY131069 F196583:Q196605 JB196583:JM196605 SX196583:TI196605 ACT196583:ADE196605 AMP196583:ANA196605 AWL196583:AWW196605 BGH196583:BGS196605 BQD196583:BQO196605 BZZ196583:CAK196605 CJV196583:CKG196605 CTR196583:CUC196605 DDN196583:DDY196605 DNJ196583:DNU196605 DXF196583:DXQ196605 EHB196583:EHM196605 EQX196583:ERI196605 FAT196583:FBE196605 FKP196583:FLA196605 FUL196583:FUW196605 GEH196583:GES196605 GOD196583:GOO196605 GXZ196583:GYK196605 HHV196583:HIG196605 HRR196583:HSC196605 IBN196583:IBY196605 ILJ196583:ILU196605 IVF196583:IVQ196605 JFB196583:JFM196605 JOX196583:JPI196605 JYT196583:JZE196605 KIP196583:KJA196605 KSL196583:KSW196605 LCH196583:LCS196605 LMD196583:LMO196605 LVZ196583:LWK196605 MFV196583:MGG196605 MPR196583:MQC196605 MZN196583:MZY196605 NJJ196583:NJU196605 NTF196583:NTQ196605 ODB196583:ODM196605 OMX196583:ONI196605 OWT196583:OXE196605 PGP196583:PHA196605 PQL196583:PQW196605 QAH196583:QAS196605 QKD196583:QKO196605 QTZ196583:QUK196605 RDV196583:REG196605 RNR196583:ROC196605 RXN196583:RXY196605 SHJ196583:SHU196605 SRF196583:SRQ196605 TBB196583:TBM196605 TKX196583:TLI196605 TUT196583:TVE196605 UEP196583:UFA196605 UOL196583:UOW196605 UYH196583:UYS196605 VID196583:VIO196605 VRZ196583:VSK196605 WBV196583:WCG196605 WLR196583:WMC196605 WVN196583:WVY196605 F262119:Q262141 JB262119:JM262141 SX262119:TI262141 ACT262119:ADE262141 AMP262119:ANA262141 AWL262119:AWW262141 BGH262119:BGS262141 BQD262119:BQO262141 BZZ262119:CAK262141 CJV262119:CKG262141 CTR262119:CUC262141 DDN262119:DDY262141 DNJ262119:DNU262141 DXF262119:DXQ262141 EHB262119:EHM262141 EQX262119:ERI262141 FAT262119:FBE262141 FKP262119:FLA262141 FUL262119:FUW262141 GEH262119:GES262141 GOD262119:GOO262141 GXZ262119:GYK262141 HHV262119:HIG262141 HRR262119:HSC262141 IBN262119:IBY262141 ILJ262119:ILU262141 IVF262119:IVQ262141 JFB262119:JFM262141 JOX262119:JPI262141 JYT262119:JZE262141 KIP262119:KJA262141 KSL262119:KSW262141 LCH262119:LCS262141 LMD262119:LMO262141 LVZ262119:LWK262141 MFV262119:MGG262141 MPR262119:MQC262141 MZN262119:MZY262141 NJJ262119:NJU262141 NTF262119:NTQ262141 ODB262119:ODM262141 OMX262119:ONI262141 OWT262119:OXE262141 PGP262119:PHA262141 PQL262119:PQW262141 QAH262119:QAS262141 QKD262119:QKO262141 QTZ262119:QUK262141 RDV262119:REG262141 RNR262119:ROC262141 RXN262119:RXY262141 SHJ262119:SHU262141 SRF262119:SRQ262141 TBB262119:TBM262141 TKX262119:TLI262141 TUT262119:TVE262141 UEP262119:UFA262141 UOL262119:UOW262141 UYH262119:UYS262141 VID262119:VIO262141 VRZ262119:VSK262141 WBV262119:WCG262141 WLR262119:WMC262141 WVN262119:WVY262141 F327655:Q327677 JB327655:JM327677 SX327655:TI327677 ACT327655:ADE327677 AMP327655:ANA327677 AWL327655:AWW327677 BGH327655:BGS327677 BQD327655:BQO327677 BZZ327655:CAK327677 CJV327655:CKG327677 CTR327655:CUC327677 DDN327655:DDY327677 DNJ327655:DNU327677 DXF327655:DXQ327677 EHB327655:EHM327677 EQX327655:ERI327677 FAT327655:FBE327677 FKP327655:FLA327677 FUL327655:FUW327677 GEH327655:GES327677 GOD327655:GOO327677 GXZ327655:GYK327677 HHV327655:HIG327677 HRR327655:HSC327677 IBN327655:IBY327677 ILJ327655:ILU327677 IVF327655:IVQ327677 JFB327655:JFM327677 JOX327655:JPI327677 JYT327655:JZE327677 KIP327655:KJA327677 KSL327655:KSW327677 LCH327655:LCS327677 LMD327655:LMO327677 LVZ327655:LWK327677 MFV327655:MGG327677 MPR327655:MQC327677 MZN327655:MZY327677 NJJ327655:NJU327677 NTF327655:NTQ327677 ODB327655:ODM327677 OMX327655:ONI327677 OWT327655:OXE327677 PGP327655:PHA327677 PQL327655:PQW327677 QAH327655:QAS327677 QKD327655:QKO327677 QTZ327655:QUK327677 RDV327655:REG327677 RNR327655:ROC327677 RXN327655:RXY327677 SHJ327655:SHU327677 SRF327655:SRQ327677 TBB327655:TBM327677 TKX327655:TLI327677 TUT327655:TVE327677 UEP327655:UFA327677 UOL327655:UOW327677 UYH327655:UYS327677 VID327655:VIO327677 VRZ327655:VSK327677 WBV327655:WCG327677 WLR327655:WMC327677 WVN327655:WVY327677 F393191:Q393213 JB393191:JM393213 SX393191:TI393213 ACT393191:ADE393213 AMP393191:ANA393213 AWL393191:AWW393213 BGH393191:BGS393213 BQD393191:BQO393213 BZZ393191:CAK393213 CJV393191:CKG393213 CTR393191:CUC393213 DDN393191:DDY393213 DNJ393191:DNU393213 DXF393191:DXQ393213 EHB393191:EHM393213 EQX393191:ERI393213 FAT393191:FBE393213 FKP393191:FLA393213 FUL393191:FUW393213 GEH393191:GES393213 GOD393191:GOO393213 GXZ393191:GYK393213 HHV393191:HIG393213 HRR393191:HSC393213 IBN393191:IBY393213 ILJ393191:ILU393213 IVF393191:IVQ393213 JFB393191:JFM393213 JOX393191:JPI393213 JYT393191:JZE393213 KIP393191:KJA393213 KSL393191:KSW393213 LCH393191:LCS393213 LMD393191:LMO393213 LVZ393191:LWK393213 MFV393191:MGG393213 MPR393191:MQC393213 MZN393191:MZY393213 NJJ393191:NJU393213 NTF393191:NTQ393213 ODB393191:ODM393213 OMX393191:ONI393213 OWT393191:OXE393213 PGP393191:PHA393213 PQL393191:PQW393213 QAH393191:QAS393213 QKD393191:QKO393213 QTZ393191:QUK393213 RDV393191:REG393213 RNR393191:ROC393213 RXN393191:RXY393213 SHJ393191:SHU393213 SRF393191:SRQ393213 TBB393191:TBM393213 TKX393191:TLI393213 TUT393191:TVE393213 UEP393191:UFA393213 UOL393191:UOW393213 UYH393191:UYS393213 VID393191:VIO393213 VRZ393191:VSK393213 WBV393191:WCG393213 WLR393191:WMC393213 WVN393191:WVY393213 F458727:Q458749 JB458727:JM458749 SX458727:TI458749 ACT458727:ADE458749 AMP458727:ANA458749 AWL458727:AWW458749 BGH458727:BGS458749 BQD458727:BQO458749 BZZ458727:CAK458749 CJV458727:CKG458749 CTR458727:CUC458749 DDN458727:DDY458749 DNJ458727:DNU458749 DXF458727:DXQ458749 EHB458727:EHM458749 EQX458727:ERI458749 FAT458727:FBE458749 FKP458727:FLA458749 FUL458727:FUW458749 GEH458727:GES458749 GOD458727:GOO458749 GXZ458727:GYK458749 HHV458727:HIG458749 HRR458727:HSC458749 IBN458727:IBY458749 ILJ458727:ILU458749 IVF458727:IVQ458749 JFB458727:JFM458749 JOX458727:JPI458749 JYT458727:JZE458749 KIP458727:KJA458749 KSL458727:KSW458749 LCH458727:LCS458749 LMD458727:LMO458749 LVZ458727:LWK458749 MFV458727:MGG458749 MPR458727:MQC458749 MZN458727:MZY458749 NJJ458727:NJU458749 NTF458727:NTQ458749 ODB458727:ODM458749 OMX458727:ONI458749 OWT458727:OXE458749 PGP458727:PHA458749 PQL458727:PQW458749 QAH458727:QAS458749 QKD458727:QKO458749 QTZ458727:QUK458749 RDV458727:REG458749 RNR458727:ROC458749 RXN458727:RXY458749 SHJ458727:SHU458749 SRF458727:SRQ458749 TBB458727:TBM458749 TKX458727:TLI458749 TUT458727:TVE458749 UEP458727:UFA458749 UOL458727:UOW458749 UYH458727:UYS458749 VID458727:VIO458749 VRZ458727:VSK458749 WBV458727:WCG458749 WLR458727:WMC458749 WVN458727:WVY458749 F524263:Q524285 JB524263:JM524285 SX524263:TI524285 ACT524263:ADE524285 AMP524263:ANA524285 AWL524263:AWW524285 BGH524263:BGS524285 BQD524263:BQO524285 BZZ524263:CAK524285 CJV524263:CKG524285 CTR524263:CUC524285 DDN524263:DDY524285 DNJ524263:DNU524285 DXF524263:DXQ524285 EHB524263:EHM524285 EQX524263:ERI524285 FAT524263:FBE524285 FKP524263:FLA524285 FUL524263:FUW524285 GEH524263:GES524285 GOD524263:GOO524285 GXZ524263:GYK524285 HHV524263:HIG524285 HRR524263:HSC524285 IBN524263:IBY524285 ILJ524263:ILU524285 IVF524263:IVQ524285 JFB524263:JFM524285 JOX524263:JPI524285 JYT524263:JZE524285 KIP524263:KJA524285 KSL524263:KSW524285 LCH524263:LCS524285 LMD524263:LMO524285 LVZ524263:LWK524285 MFV524263:MGG524285 MPR524263:MQC524285 MZN524263:MZY524285 NJJ524263:NJU524285 NTF524263:NTQ524285 ODB524263:ODM524285 OMX524263:ONI524285 OWT524263:OXE524285 PGP524263:PHA524285 PQL524263:PQW524285 QAH524263:QAS524285 QKD524263:QKO524285 QTZ524263:QUK524285 RDV524263:REG524285 RNR524263:ROC524285 RXN524263:RXY524285 SHJ524263:SHU524285 SRF524263:SRQ524285 TBB524263:TBM524285 TKX524263:TLI524285 TUT524263:TVE524285 UEP524263:UFA524285 UOL524263:UOW524285 UYH524263:UYS524285 VID524263:VIO524285 VRZ524263:VSK524285 WBV524263:WCG524285 WLR524263:WMC524285 WVN524263:WVY524285 F589799:Q589821 JB589799:JM589821 SX589799:TI589821 ACT589799:ADE589821 AMP589799:ANA589821 AWL589799:AWW589821 BGH589799:BGS589821 BQD589799:BQO589821 BZZ589799:CAK589821 CJV589799:CKG589821 CTR589799:CUC589821 DDN589799:DDY589821 DNJ589799:DNU589821 DXF589799:DXQ589821 EHB589799:EHM589821 EQX589799:ERI589821 FAT589799:FBE589821 FKP589799:FLA589821 FUL589799:FUW589821 GEH589799:GES589821 GOD589799:GOO589821 GXZ589799:GYK589821 HHV589799:HIG589821 HRR589799:HSC589821 IBN589799:IBY589821 ILJ589799:ILU589821 IVF589799:IVQ589821 JFB589799:JFM589821 JOX589799:JPI589821 JYT589799:JZE589821 KIP589799:KJA589821 KSL589799:KSW589821 LCH589799:LCS589821 LMD589799:LMO589821 LVZ589799:LWK589821 MFV589799:MGG589821 MPR589799:MQC589821 MZN589799:MZY589821 NJJ589799:NJU589821 NTF589799:NTQ589821 ODB589799:ODM589821 OMX589799:ONI589821 OWT589799:OXE589821 PGP589799:PHA589821 PQL589799:PQW589821 QAH589799:QAS589821 QKD589799:QKO589821 QTZ589799:QUK589821 RDV589799:REG589821 RNR589799:ROC589821 RXN589799:RXY589821 SHJ589799:SHU589821 SRF589799:SRQ589821 TBB589799:TBM589821 TKX589799:TLI589821 TUT589799:TVE589821 UEP589799:UFA589821 UOL589799:UOW589821 UYH589799:UYS589821 VID589799:VIO589821 VRZ589799:VSK589821 WBV589799:WCG589821 WLR589799:WMC589821 WVN589799:WVY589821 F655335:Q655357 JB655335:JM655357 SX655335:TI655357 ACT655335:ADE655357 AMP655335:ANA655357 AWL655335:AWW655357 BGH655335:BGS655357 BQD655335:BQO655357 BZZ655335:CAK655357 CJV655335:CKG655357 CTR655335:CUC655357 DDN655335:DDY655357 DNJ655335:DNU655357 DXF655335:DXQ655357 EHB655335:EHM655357 EQX655335:ERI655357 FAT655335:FBE655357 FKP655335:FLA655357 FUL655335:FUW655357 GEH655335:GES655357 GOD655335:GOO655357 GXZ655335:GYK655357 HHV655335:HIG655357 HRR655335:HSC655357 IBN655335:IBY655357 ILJ655335:ILU655357 IVF655335:IVQ655357 JFB655335:JFM655357 JOX655335:JPI655357 JYT655335:JZE655357 KIP655335:KJA655357 KSL655335:KSW655357 LCH655335:LCS655357 LMD655335:LMO655357 LVZ655335:LWK655357 MFV655335:MGG655357 MPR655335:MQC655357 MZN655335:MZY655357 NJJ655335:NJU655357 NTF655335:NTQ655357 ODB655335:ODM655357 OMX655335:ONI655357 OWT655335:OXE655357 PGP655335:PHA655357 PQL655335:PQW655357 QAH655335:QAS655357 QKD655335:QKO655357 QTZ655335:QUK655357 RDV655335:REG655357 RNR655335:ROC655357 RXN655335:RXY655357 SHJ655335:SHU655357 SRF655335:SRQ655357 TBB655335:TBM655357 TKX655335:TLI655357 TUT655335:TVE655357 UEP655335:UFA655357 UOL655335:UOW655357 UYH655335:UYS655357 VID655335:VIO655357 VRZ655335:VSK655357 WBV655335:WCG655357 WLR655335:WMC655357 WVN655335:WVY655357 F720871:Q720893 JB720871:JM720893 SX720871:TI720893 ACT720871:ADE720893 AMP720871:ANA720893 AWL720871:AWW720893 BGH720871:BGS720893 BQD720871:BQO720893 BZZ720871:CAK720893 CJV720871:CKG720893 CTR720871:CUC720893 DDN720871:DDY720893 DNJ720871:DNU720893 DXF720871:DXQ720893 EHB720871:EHM720893 EQX720871:ERI720893 FAT720871:FBE720893 FKP720871:FLA720893 FUL720871:FUW720893 GEH720871:GES720893 GOD720871:GOO720893 GXZ720871:GYK720893 HHV720871:HIG720893 HRR720871:HSC720893 IBN720871:IBY720893 ILJ720871:ILU720893 IVF720871:IVQ720893 JFB720871:JFM720893 JOX720871:JPI720893 JYT720871:JZE720893 KIP720871:KJA720893 KSL720871:KSW720893 LCH720871:LCS720893 LMD720871:LMO720893 LVZ720871:LWK720893 MFV720871:MGG720893 MPR720871:MQC720893 MZN720871:MZY720893 NJJ720871:NJU720893 NTF720871:NTQ720893 ODB720871:ODM720893 OMX720871:ONI720893 OWT720871:OXE720893 PGP720871:PHA720893 PQL720871:PQW720893 QAH720871:QAS720893 QKD720871:QKO720893 QTZ720871:QUK720893 RDV720871:REG720893 RNR720871:ROC720893 RXN720871:RXY720893 SHJ720871:SHU720893 SRF720871:SRQ720893 TBB720871:TBM720893 TKX720871:TLI720893 TUT720871:TVE720893 UEP720871:UFA720893 UOL720871:UOW720893 UYH720871:UYS720893 VID720871:VIO720893 VRZ720871:VSK720893 WBV720871:WCG720893 WLR720871:WMC720893 WVN720871:WVY720893 F786407:Q786429 JB786407:JM786429 SX786407:TI786429 ACT786407:ADE786429 AMP786407:ANA786429 AWL786407:AWW786429 BGH786407:BGS786429 BQD786407:BQO786429 BZZ786407:CAK786429 CJV786407:CKG786429 CTR786407:CUC786429 DDN786407:DDY786429 DNJ786407:DNU786429 DXF786407:DXQ786429 EHB786407:EHM786429 EQX786407:ERI786429 FAT786407:FBE786429 FKP786407:FLA786429 FUL786407:FUW786429 GEH786407:GES786429 GOD786407:GOO786429 GXZ786407:GYK786429 HHV786407:HIG786429 HRR786407:HSC786429 IBN786407:IBY786429 ILJ786407:ILU786429 IVF786407:IVQ786429 JFB786407:JFM786429 JOX786407:JPI786429 JYT786407:JZE786429 KIP786407:KJA786429 KSL786407:KSW786429 LCH786407:LCS786429 LMD786407:LMO786429 LVZ786407:LWK786429 MFV786407:MGG786429 MPR786407:MQC786429 MZN786407:MZY786429 NJJ786407:NJU786429 NTF786407:NTQ786429 ODB786407:ODM786429 OMX786407:ONI786429 OWT786407:OXE786429 PGP786407:PHA786429 PQL786407:PQW786429 QAH786407:QAS786429 QKD786407:QKO786429 QTZ786407:QUK786429 RDV786407:REG786429 RNR786407:ROC786429 RXN786407:RXY786429 SHJ786407:SHU786429 SRF786407:SRQ786429 TBB786407:TBM786429 TKX786407:TLI786429 TUT786407:TVE786429 UEP786407:UFA786429 UOL786407:UOW786429 UYH786407:UYS786429 VID786407:VIO786429 VRZ786407:VSK786429 WBV786407:WCG786429 WLR786407:WMC786429 WVN786407:WVY786429 F851943:Q851965 JB851943:JM851965 SX851943:TI851965 ACT851943:ADE851965 AMP851943:ANA851965 AWL851943:AWW851965 BGH851943:BGS851965 BQD851943:BQO851965 BZZ851943:CAK851965 CJV851943:CKG851965 CTR851943:CUC851965 DDN851943:DDY851965 DNJ851943:DNU851965 DXF851943:DXQ851965 EHB851943:EHM851965 EQX851943:ERI851965 FAT851943:FBE851965 FKP851943:FLA851965 FUL851943:FUW851965 GEH851943:GES851965 GOD851943:GOO851965 GXZ851943:GYK851965 HHV851943:HIG851965 HRR851943:HSC851965 IBN851943:IBY851965 ILJ851943:ILU851965 IVF851943:IVQ851965 JFB851943:JFM851965 JOX851943:JPI851965 JYT851943:JZE851965 KIP851943:KJA851965 KSL851943:KSW851965 LCH851943:LCS851965 LMD851943:LMO851965 LVZ851943:LWK851965 MFV851943:MGG851965 MPR851943:MQC851965 MZN851943:MZY851965 NJJ851943:NJU851965 NTF851943:NTQ851965 ODB851943:ODM851965 OMX851943:ONI851965 OWT851943:OXE851965 PGP851943:PHA851965 PQL851943:PQW851965 QAH851943:QAS851965 QKD851943:QKO851965 QTZ851943:QUK851965 RDV851943:REG851965 RNR851943:ROC851965 RXN851943:RXY851965 SHJ851943:SHU851965 SRF851943:SRQ851965 TBB851943:TBM851965 TKX851943:TLI851965 TUT851943:TVE851965 UEP851943:UFA851965 UOL851943:UOW851965 UYH851943:UYS851965 VID851943:VIO851965 VRZ851943:VSK851965 WBV851943:WCG851965 WLR851943:WMC851965 WVN851943:WVY851965 F917479:Q917501 JB917479:JM917501 SX917479:TI917501 ACT917479:ADE917501 AMP917479:ANA917501 AWL917479:AWW917501 BGH917479:BGS917501 BQD917479:BQO917501 BZZ917479:CAK917501 CJV917479:CKG917501 CTR917479:CUC917501 DDN917479:DDY917501 DNJ917479:DNU917501 DXF917479:DXQ917501 EHB917479:EHM917501 EQX917479:ERI917501 FAT917479:FBE917501 FKP917479:FLA917501 FUL917479:FUW917501 GEH917479:GES917501 GOD917479:GOO917501 GXZ917479:GYK917501 HHV917479:HIG917501 HRR917479:HSC917501 IBN917479:IBY917501 ILJ917479:ILU917501 IVF917479:IVQ917501 JFB917479:JFM917501 JOX917479:JPI917501 JYT917479:JZE917501 KIP917479:KJA917501 KSL917479:KSW917501 LCH917479:LCS917501 LMD917479:LMO917501 LVZ917479:LWK917501 MFV917479:MGG917501 MPR917479:MQC917501 MZN917479:MZY917501 NJJ917479:NJU917501 NTF917479:NTQ917501 ODB917479:ODM917501 OMX917479:ONI917501 OWT917479:OXE917501 PGP917479:PHA917501 PQL917479:PQW917501 QAH917479:QAS917501 QKD917479:QKO917501 QTZ917479:QUK917501 RDV917479:REG917501 RNR917479:ROC917501 RXN917479:RXY917501 SHJ917479:SHU917501 SRF917479:SRQ917501 TBB917479:TBM917501 TKX917479:TLI917501 TUT917479:TVE917501 UEP917479:UFA917501 UOL917479:UOW917501 UYH917479:UYS917501 VID917479:VIO917501 VRZ917479:VSK917501 WBV917479:WCG917501 WLR917479:WMC917501 WVN917479:WVY917501 F983015:Q983037 JB983015:JM983037 SX983015:TI983037 ACT983015:ADE983037 AMP983015:ANA983037 AWL983015:AWW983037 BGH983015:BGS983037 BQD983015:BQO983037 BZZ983015:CAK983037 CJV983015:CKG983037 CTR983015:CUC983037 DDN983015:DDY983037 DNJ983015:DNU983037 DXF983015:DXQ983037 EHB983015:EHM983037 EQX983015:ERI983037 FAT983015:FBE983037 FKP983015:FLA983037 FUL983015:FUW983037 GEH983015:GES983037 GOD983015:GOO983037 GXZ983015:GYK983037 HHV983015:HIG983037 HRR983015:HSC983037 IBN983015:IBY983037 ILJ983015:ILU983037 IVF983015:IVQ983037 JFB983015:JFM983037 JOX983015:JPI983037 JYT983015:JZE983037 KIP983015:KJA983037 KSL983015:KSW983037 LCH983015:LCS983037 LMD983015:LMO983037 LVZ983015:LWK983037 MFV983015:MGG983037 MPR983015:MQC983037 MZN983015:MZY983037 NJJ983015:NJU983037 NTF983015:NTQ983037 ODB983015:ODM983037 OMX983015:ONI983037 OWT983015:OXE983037 PGP983015:PHA983037 PQL983015:PQW983037 QAH983015:QAS983037 QKD983015:QKO983037 QTZ983015:QUK983037 RDV983015:REG983037 RNR983015:ROC983037 RXN983015:RXY983037 SHJ983015:SHU983037 SRF983015:SRQ983037 TBB983015:TBM983037 TKX983015:TLI983037 TUT983015:TVE983037 UEP983015:UFA983037 UOL983015:UOW983037 UYH983015:UYS983037 VID983015:VIO983037 VRZ983015:VSK983037 WBV983015:WCG983037 WLR983015:WMC983037 WVN983015:WVY983037 F133:Q133 JB133:JM133 SX133:TI133 ACT133:ADE133 AMP133:ANA133 AWL133:AWW133 BGH133:BGS133 BQD133:BQO133 BZZ133:CAK133 CJV133:CKG133 CTR133:CUC133 DDN133:DDY133 DNJ133:DNU133 DXF133:DXQ133 EHB133:EHM133 EQX133:ERI133 FAT133:FBE133 FKP133:FLA133 FUL133:FUW133 GEH133:GES133 GOD133:GOO133 GXZ133:GYK133 HHV133:HIG133 HRR133:HSC133 IBN133:IBY133 ILJ133:ILU133 IVF133:IVQ133 JFB133:JFM133 JOX133:JPI133 JYT133:JZE133 KIP133:KJA133 KSL133:KSW133 LCH133:LCS133 LMD133:LMO133 LVZ133:LWK133 MFV133:MGG133 MPR133:MQC133 MZN133:MZY133 NJJ133:NJU133 NTF133:NTQ133 ODB133:ODM133 OMX133:ONI133 OWT133:OXE133 PGP133:PHA133 PQL133:PQW133 QAH133:QAS133 QKD133:QKO133 QTZ133:QUK133 RDV133:REG133 RNR133:ROC133 RXN133:RXY133 SHJ133:SHU133 SRF133:SRQ133 TBB133:TBM133 TKX133:TLI133 TUT133:TVE133 UEP133:UFA133 UOL133:UOW133 UYH133:UYS133 VID133:VIO133 VRZ133:VSK133 WBV133:WCG133 WLR133:WMC133 WVN133:WVY133 F65628:Q65628 JB65628:JM65628 SX65628:TI65628 ACT65628:ADE65628 AMP65628:ANA65628 AWL65628:AWW65628 BGH65628:BGS65628 BQD65628:BQO65628 BZZ65628:CAK65628 CJV65628:CKG65628 CTR65628:CUC65628 DDN65628:DDY65628 DNJ65628:DNU65628 DXF65628:DXQ65628 EHB65628:EHM65628 EQX65628:ERI65628 FAT65628:FBE65628 FKP65628:FLA65628 FUL65628:FUW65628 GEH65628:GES65628 GOD65628:GOO65628 GXZ65628:GYK65628 HHV65628:HIG65628 HRR65628:HSC65628 IBN65628:IBY65628 ILJ65628:ILU65628 IVF65628:IVQ65628 JFB65628:JFM65628 JOX65628:JPI65628 JYT65628:JZE65628 KIP65628:KJA65628 KSL65628:KSW65628 LCH65628:LCS65628 LMD65628:LMO65628 LVZ65628:LWK65628 MFV65628:MGG65628 MPR65628:MQC65628 MZN65628:MZY65628 NJJ65628:NJU65628 NTF65628:NTQ65628 ODB65628:ODM65628 OMX65628:ONI65628 OWT65628:OXE65628 PGP65628:PHA65628 PQL65628:PQW65628 QAH65628:QAS65628 QKD65628:QKO65628 QTZ65628:QUK65628 RDV65628:REG65628 RNR65628:ROC65628 RXN65628:RXY65628 SHJ65628:SHU65628 SRF65628:SRQ65628 TBB65628:TBM65628 TKX65628:TLI65628 TUT65628:TVE65628 UEP65628:UFA65628 UOL65628:UOW65628 UYH65628:UYS65628 VID65628:VIO65628 VRZ65628:VSK65628 WBV65628:WCG65628 WLR65628:WMC65628 WVN65628:WVY65628 F131164:Q131164 JB131164:JM131164 SX131164:TI131164 ACT131164:ADE131164 AMP131164:ANA131164 AWL131164:AWW131164 BGH131164:BGS131164 BQD131164:BQO131164 BZZ131164:CAK131164 CJV131164:CKG131164 CTR131164:CUC131164 DDN131164:DDY131164 DNJ131164:DNU131164 DXF131164:DXQ131164 EHB131164:EHM131164 EQX131164:ERI131164 FAT131164:FBE131164 FKP131164:FLA131164 FUL131164:FUW131164 GEH131164:GES131164 GOD131164:GOO131164 GXZ131164:GYK131164 HHV131164:HIG131164 HRR131164:HSC131164 IBN131164:IBY131164 ILJ131164:ILU131164 IVF131164:IVQ131164 JFB131164:JFM131164 JOX131164:JPI131164 JYT131164:JZE131164 KIP131164:KJA131164 KSL131164:KSW131164 LCH131164:LCS131164 LMD131164:LMO131164 LVZ131164:LWK131164 MFV131164:MGG131164 MPR131164:MQC131164 MZN131164:MZY131164 NJJ131164:NJU131164 NTF131164:NTQ131164 ODB131164:ODM131164 OMX131164:ONI131164 OWT131164:OXE131164 PGP131164:PHA131164 PQL131164:PQW131164 QAH131164:QAS131164 QKD131164:QKO131164 QTZ131164:QUK131164 RDV131164:REG131164 RNR131164:ROC131164 RXN131164:RXY131164 SHJ131164:SHU131164 SRF131164:SRQ131164 TBB131164:TBM131164 TKX131164:TLI131164 TUT131164:TVE131164 UEP131164:UFA131164 UOL131164:UOW131164 UYH131164:UYS131164 VID131164:VIO131164 VRZ131164:VSK131164 WBV131164:WCG131164 WLR131164:WMC131164 WVN131164:WVY131164 F196700:Q196700 JB196700:JM196700 SX196700:TI196700 ACT196700:ADE196700 AMP196700:ANA196700 AWL196700:AWW196700 BGH196700:BGS196700 BQD196700:BQO196700 BZZ196700:CAK196700 CJV196700:CKG196700 CTR196700:CUC196700 DDN196700:DDY196700 DNJ196700:DNU196700 DXF196700:DXQ196700 EHB196700:EHM196700 EQX196700:ERI196700 FAT196700:FBE196700 FKP196700:FLA196700 FUL196700:FUW196700 GEH196700:GES196700 GOD196700:GOO196700 GXZ196700:GYK196700 HHV196700:HIG196700 HRR196700:HSC196700 IBN196700:IBY196700 ILJ196700:ILU196700 IVF196700:IVQ196700 JFB196700:JFM196700 JOX196700:JPI196700 JYT196700:JZE196700 KIP196700:KJA196700 KSL196700:KSW196700 LCH196700:LCS196700 LMD196700:LMO196700 LVZ196700:LWK196700 MFV196700:MGG196700 MPR196700:MQC196700 MZN196700:MZY196700 NJJ196700:NJU196700 NTF196700:NTQ196700 ODB196700:ODM196700 OMX196700:ONI196700 OWT196700:OXE196700 PGP196700:PHA196700 PQL196700:PQW196700 QAH196700:QAS196700 QKD196700:QKO196700 QTZ196700:QUK196700 RDV196700:REG196700 RNR196700:ROC196700 RXN196700:RXY196700 SHJ196700:SHU196700 SRF196700:SRQ196700 TBB196700:TBM196700 TKX196700:TLI196700 TUT196700:TVE196700 UEP196700:UFA196700 UOL196700:UOW196700 UYH196700:UYS196700 VID196700:VIO196700 VRZ196700:VSK196700 WBV196700:WCG196700 WLR196700:WMC196700 WVN196700:WVY196700 F262236:Q262236 JB262236:JM262236 SX262236:TI262236 ACT262236:ADE262236 AMP262236:ANA262236 AWL262236:AWW262236 BGH262236:BGS262236 BQD262236:BQO262236 BZZ262236:CAK262236 CJV262236:CKG262236 CTR262236:CUC262236 DDN262236:DDY262236 DNJ262236:DNU262236 DXF262236:DXQ262236 EHB262236:EHM262236 EQX262236:ERI262236 FAT262236:FBE262236 FKP262236:FLA262236 FUL262236:FUW262236 GEH262236:GES262236 GOD262236:GOO262236 GXZ262236:GYK262236 HHV262236:HIG262236 HRR262236:HSC262236 IBN262236:IBY262236 ILJ262236:ILU262236 IVF262236:IVQ262236 JFB262236:JFM262236 JOX262236:JPI262236 JYT262236:JZE262236 KIP262236:KJA262236 KSL262236:KSW262236 LCH262236:LCS262236 LMD262236:LMO262236 LVZ262236:LWK262236 MFV262236:MGG262236 MPR262236:MQC262236 MZN262236:MZY262236 NJJ262236:NJU262236 NTF262236:NTQ262236 ODB262236:ODM262236 OMX262236:ONI262236 OWT262236:OXE262236 PGP262236:PHA262236 PQL262236:PQW262236 QAH262236:QAS262236 QKD262236:QKO262236 QTZ262236:QUK262236 RDV262236:REG262236 RNR262236:ROC262236 RXN262236:RXY262236 SHJ262236:SHU262236 SRF262236:SRQ262236 TBB262236:TBM262236 TKX262236:TLI262236 TUT262236:TVE262236 UEP262236:UFA262236 UOL262236:UOW262236 UYH262236:UYS262236 VID262236:VIO262236 VRZ262236:VSK262236 WBV262236:WCG262236 WLR262236:WMC262236 WVN262236:WVY262236 F327772:Q327772 JB327772:JM327772 SX327772:TI327772 ACT327772:ADE327772 AMP327772:ANA327772 AWL327772:AWW327772 BGH327772:BGS327772 BQD327772:BQO327772 BZZ327772:CAK327772 CJV327772:CKG327772 CTR327772:CUC327772 DDN327772:DDY327772 DNJ327772:DNU327772 DXF327772:DXQ327772 EHB327772:EHM327772 EQX327772:ERI327772 FAT327772:FBE327772 FKP327772:FLA327772 FUL327772:FUW327772 GEH327772:GES327772 GOD327772:GOO327772 GXZ327772:GYK327772 HHV327772:HIG327772 HRR327772:HSC327772 IBN327772:IBY327772 ILJ327772:ILU327772 IVF327772:IVQ327772 JFB327772:JFM327772 JOX327772:JPI327772 JYT327772:JZE327772 KIP327772:KJA327772 KSL327772:KSW327772 LCH327772:LCS327772 LMD327772:LMO327772 LVZ327772:LWK327772 MFV327772:MGG327772 MPR327772:MQC327772 MZN327772:MZY327772 NJJ327772:NJU327772 NTF327772:NTQ327772 ODB327772:ODM327772 OMX327772:ONI327772 OWT327772:OXE327772 PGP327772:PHA327772 PQL327772:PQW327772 QAH327772:QAS327772 QKD327772:QKO327772 QTZ327772:QUK327772 RDV327772:REG327772 RNR327772:ROC327772 RXN327772:RXY327772 SHJ327772:SHU327772 SRF327772:SRQ327772 TBB327772:TBM327772 TKX327772:TLI327772 TUT327772:TVE327772 UEP327772:UFA327772 UOL327772:UOW327772 UYH327772:UYS327772 VID327772:VIO327772 VRZ327772:VSK327772 WBV327772:WCG327772 WLR327772:WMC327772 WVN327772:WVY327772 F393308:Q393308 JB393308:JM393308 SX393308:TI393308 ACT393308:ADE393308 AMP393308:ANA393308 AWL393308:AWW393308 BGH393308:BGS393308 BQD393308:BQO393308 BZZ393308:CAK393308 CJV393308:CKG393308 CTR393308:CUC393308 DDN393308:DDY393308 DNJ393308:DNU393308 DXF393308:DXQ393308 EHB393308:EHM393308 EQX393308:ERI393308 FAT393308:FBE393308 FKP393308:FLA393308 FUL393308:FUW393308 GEH393308:GES393308 GOD393308:GOO393308 GXZ393308:GYK393308 HHV393308:HIG393308 HRR393308:HSC393308 IBN393308:IBY393308 ILJ393308:ILU393308 IVF393308:IVQ393308 JFB393308:JFM393308 JOX393308:JPI393308 JYT393308:JZE393308 KIP393308:KJA393308 KSL393308:KSW393308 LCH393308:LCS393308 LMD393308:LMO393308 LVZ393308:LWK393308 MFV393308:MGG393308 MPR393308:MQC393308 MZN393308:MZY393308 NJJ393308:NJU393308 NTF393308:NTQ393308 ODB393308:ODM393308 OMX393308:ONI393308 OWT393308:OXE393308 PGP393308:PHA393308 PQL393308:PQW393308 QAH393308:QAS393308 QKD393308:QKO393308 QTZ393308:QUK393308 RDV393308:REG393308 RNR393308:ROC393308 RXN393308:RXY393308 SHJ393308:SHU393308 SRF393308:SRQ393308 TBB393308:TBM393308 TKX393308:TLI393308 TUT393308:TVE393308 UEP393308:UFA393308 UOL393308:UOW393308 UYH393308:UYS393308 VID393308:VIO393308 VRZ393308:VSK393308 WBV393308:WCG393308 WLR393308:WMC393308 WVN393308:WVY393308 F458844:Q458844 JB458844:JM458844 SX458844:TI458844 ACT458844:ADE458844 AMP458844:ANA458844 AWL458844:AWW458844 BGH458844:BGS458844 BQD458844:BQO458844 BZZ458844:CAK458844 CJV458844:CKG458844 CTR458844:CUC458844 DDN458844:DDY458844 DNJ458844:DNU458844 DXF458844:DXQ458844 EHB458844:EHM458844 EQX458844:ERI458844 FAT458844:FBE458844 FKP458844:FLA458844 FUL458844:FUW458844 GEH458844:GES458844 GOD458844:GOO458844 GXZ458844:GYK458844 HHV458844:HIG458844 HRR458844:HSC458844 IBN458844:IBY458844 ILJ458844:ILU458844 IVF458844:IVQ458844 JFB458844:JFM458844 JOX458844:JPI458844 JYT458844:JZE458844 KIP458844:KJA458844 KSL458844:KSW458844 LCH458844:LCS458844 LMD458844:LMO458844 LVZ458844:LWK458844 MFV458844:MGG458844 MPR458844:MQC458844 MZN458844:MZY458844 NJJ458844:NJU458844 NTF458844:NTQ458844 ODB458844:ODM458844 OMX458844:ONI458844 OWT458844:OXE458844 PGP458844:PHA458844 PQL458844:PQW458844 QAH458844:QAS458844 QKD458844:QKO458844 QTZ458844:QUK458844 RDV458844:REG458844 RNR458844:ROC458844 RXN458844:RXY458844 SHJ458844:SHU458844 SRF458844:SRQ458844 TBB458844:TBM458844 TKX458844:TLI458844 TUT458844:TVE458844 UEP458844:UFA458844 UOL458844:UOW458844 UYH458844:UYS458844 VID458844:VIO458844 VRZ458844:VSK458844 WBV458844:WCG458844 WLR458844:WMC458844 WVN458844:WVY458844 F524380:Q524380 JB524380:JM524380 SX524380:TI524380 ACT524380:ADE524380 AMP524380:ANA524380 AWL524380:AWW524380 BGH524380:BGS524380 BQD524380:BQO524380 BZZ524380:CAK524380 CJV524380:CKG524380 CTR524380:CUC524380 DDN524380:DDY524380 DNJ524380:DNU524380 DXF524380:DXQ524380 EHB524380:EHM524380 EQX524380:ERI524380 FAT524380:FBE524380 FKP524380:FLA524380 FUL524380:FUW524380 GEH524380:GES524380 GOD524380:GOO524380 GXZ524380:GYK524380 HHV524380:HIG524380 HRR524380:HSC524380 IBN524380:IBY524380 ILJ524380:ILU524380 IVF524380:IVQ524380 JFB524380:JFM524380 JOX524380:JPI524380 JYT524380:JZE524380 KIP524380:KJA524380 KSL524380:KSW524380 LCH524380:LCS524380 LMD524380:LMO524380 LVZ524380:LWK524380 MFV524380:MGG524380 MPR524380:MQC524380 MZN524380:MZY524380 NJJ524380:NJU524380 NTF524380:NTQ524380 ODB524380:ODM524380 OMX524380:ONI524380 OWT524380:OXE524380 PGP524380:PHA524380 PQL524380:PQW524380 QAH524380:QAS524380 QKD524380:QKO524380 QTZ524380:QUK524380 RDV524380:REG524380 RNR524380:ROC524380 RXN524380:RXY524380 SHJ524380:SHU524380 SRF524380:SRQ524380 TBB524380:TBM524380 TKX524380:TLI524380 TUT524380:TVE524380 UEP524380:UFA524380 UOL524380:UOW524380 UYH524380:UYS524380 VID524380:VIO524380 VRZ524380:VSK524380 WBV524380:WCG524380 WLR524380:WMC524380 WVN524380:WVY524380 F589916:Q589916 JB589916:JM589916 SX589916:TI589916 ACT589916:ADE589916 AMP589916:ANA589916 AWL589916:AWW589916 BGH589916:BGS589916 BQD589916:BQO589916 BZZ589916:CAK589916 CJV589916:CKG589916 CTR589916:CUC589916 DDN589916:DDY589916 DNJ589916:DNU589916 DXF589916:DXQ589916 EHB589916:EHM589916 EQX589916:ERI589916 FAT589916:FBE589916 FKP589916:FLA589916 FUL589916:FUW589916 GEH589916:GES589916 GOD589916:GOO589916 GXZ589916:GYK589916 HHV589916:HIG589916 HRR589916:HSC589916 IBN589916:IBY589916 ILJ589916:ILU589916 IVF589916:IVQ589916 JFB589916:JFM589916 JOX589916:JPI589916 JYT589916:JZE589916 KIP589916:KJA589916 KSL589916:KSW589916 LCH589916:LCS589916 LMD589916:LMO589916 LVZ589916:LWK589916 MFV589916:MGG589916 MPR589916:MQC589916 MZN589916:MZY589916 NJJ589916:NJU589916 NTF589916:NTQ589916 ODB589916:ODM589916 OMX589916:ONI589916 OWT589916:OXE589916 PGP589916:PHA589916 PQL589916:PQW589916 QAH589916:QAS589916 QKD589916:QKO589916 QTZ589916:QUK589916 RDV589916:REG589916 RNR589916:ROC589916 RXN589916:RXY589916 SHJ589916:SHU589916 SRF589916:SRQ589916 TBB589916:TBM589916 TKX589916:TLI589916 TUT589916:TVE589916 UEP589916:UFA589916 UOL589916:UOW589916 UYH589916:UYS589916 VID589916:VIO589916 VRZ589916:VSK589916 WBV589916:WCG589916 WLR589916:WMC589916 WVN589916:WVY589916 F655452:Q655452 JB655452:JM655452 SX655452:TI655452 ACT655452:ADE655452 AMP655452:ANA655452 AWL655452:AWW655452 BGH655452:BGS655452 BQD655452:BQO655452 BZZ655452:CAK655452 CJV655452:CKG655452 CTR655452:CUC655452 DDN655452:DDY655452 DNJ655452:DNU655452 DXF655452:DXQ655452 EHB655452:EHM655452 EQX655452:ERI655452 FAT655452:FBE655452 FKP655452:FLA655452 FUL655452:FUW655452 GEH655452:GES655452 GOD655452:GOO655452 GXZ655452:GYK655452 HHV655452:HIG655452 HRR655452:HSC655452 IBN655452:IBY655452 ILJ655452:ILU655452 IVF655452:IVQ655452 JFB655452:JFM655452 JOX655452:JPI655452 JYT655452:JZE655452 KIP655452:KJA655452 KSL655452:KSW655452 LCH655452:LCS655452 LMD655452:LMO655452 LVZ655452:LWK655452 MFV655452:MGG655452 MPR655452:MQC655452 MZN655452:MZY655452 NJJ655452:NJU655452 NTF655452:NTQ655452 ODB655452:ODM655452 OMX655452:ONI655452 OWT655452:OXE655452 PGP655452:PHA655452 PQL655452:PQW655452 QAH655452:QAS655452 QKD655452:QKO655452 QTZ655452:QUK655452 RDV655452:REG655452 RNR655452:ROC655452 RXN655452:RXY655452 SHJ655452:SHU655452 SRF655452:SRQ655452 TBB655452:TBM655452 TKX655452:TLI655452 TUT655452:TVE655452 UEP655452:UFA655452 UOL655452:UOW655452 UYH655452:UYS655452 VID655452:VIO655452 VRZ655452:VSK655452 WBV655452:WCG655452 WLR655452:WMC655452 WVN655452:WVY655452 F720988:Q720988 JB720988:JM720988 SX720988:TI720988 ACT720988:ADE720988 AMP720988:ANA720988 AWL720988:AWW720988 BGH720988:BGS720988 BQD720988:BQO720988 BZZ720988:CAK720988 CJV720988:CKG720988 CTR720988:CUC720988 DDN720988:DDY720988 DNJ720988:DNU720988 DXF720988:DXQ720988 EHB720988:EHM720988 EQX720988:ERI720988 FAT720988:FBE720988 FKP720988:FLA720988 FUL720988:FUW720988 GEH720988:GES720988 GOD720988:GOO720988 GXZ720988:GYK720988 HHV720988:HIG720988 HRR720988:HSC720988 IBN720988:IBY720988 ILJ720988:ILU720988 IVF720988:IVQ720988 JFB720988:JFM720988 JOX720988:JPI720988 JYT720988:JZE720988 KIP720988:KJA720988 KSL720988:KSW720988 LCH720988:LCS720988 LMD720988:LMO720988 LVZ720988:LWK720988 MFV720988:MGG720988 MPR720988:MQC720988 MZN720988:MZY720988 NJJ720988:NJU720988 NTF720988:NTQ720988 ODB720988:ODM720988 OMX720988:ONI720988 OWT720988:OXE720988 PGP720988:PHA720988 PQL720988:PQW720988 QAH720988:QAS720988 QKD720988:QKO720988 QTZ720988:QUK720988 RDV720988:REG720988 RNR720988:ROC720988 RXN720988:RXY720988 SHJ720988:SHU720988 SRF720988:SRQ720988 TBB720988:TBM720988 TKX720988:TLI720988 TUT720988:TVE720988 UEP720988:UFA720988 UOL720988:UOW720988 UYH720988:UYS720988 VID720988:VIO720988 VRZ720988:VSK720988 WBV720988:WCG720988 WLR720988:WMC720988 WVN720988:WVY720988 F786524:Q786524 JB786524:JM786524 SX786524:TI786524 ACT786524:ADE786524 AMP786524:ANA786524 AWL786524:AWW786524 BGH786524:BGS786524 BQD786524:BQO786524 BZZ786524:CAK786524 CJV786524:CKG786524 CTR786524:CUC786524 DDN786524:DDY786524 DNJ786524:DNU786524 DXF786524:DXQ786524 EHB786524:EHM786524 EQX786524:ERI786524 FAT786524:FBE786524 FKP786524:FLA786524 FUL786524:FUW786524 GEH786524:GES786524 GOD786524:GOO786524 GXZ786524:GYK786524 HHV786524:HIG786524 HRR786524:HSC786524 IBN786524:IBY786524 ILJ786524:ILU786524 IVF786524:IVQ786524 JFB786524:JFM786524 JOX786524:JPI786524 JYT786524:JZE786524 KIP786524:KJA786524 KSL786524:KSW786524 LCH786524:LCS786524 LMD786524:LMO786524 LVZ786524:LWK786524 MFV786524:MGG786524 MPR786524:MQC786524 MZN786524:MZY786524 NJJ786524:NJU786524 NTF786524:NTQ786524 ODB786524:ODM786524 OMX786524:ONI786524 OWT786524:OXE786524 PGP786524:PHA786524 PQL786524:PQW786524 QAH786524:QAS786524 QKD786524:QKO786524 QTZ786524:QUK786524 RDV786524:REG786524 RNR786524:ROC786524 RXN786524:RXY786524 SHJ786524:SHU786524 SRF786524:SRQ786524 TBB786524:TBM786524 TKX786524:TLI786524 TUT786524:TVE786524 UEP786524:UFA786524 UOL786524:UOW786524 UYH786524:UYS786524 VID786524:VIO786524 VRZ786524:VSK786524 WBV786524:WCG786524 WLR786524:WMC786524 WVN786524:WVY786524 F852060:Q852060 JB852060:JM852060 SX852060:TI852060 ACT852060:ADE852060 AMP852060:ANA852060 AWL852060:AWW852060 BGH852060:BGS852060 BQD852060:BQO852060 BZZ852060:CAK852060 CJV852060:CKG852060 CTR852060:CUC852060 DDN852060:DDY852060 DNJ852060:DNU852060 DXF852060:DXQ852060 EHB852060:EHM852060 EQX852060:ERI852060 FAT852060:FBE852060 FKP852060:FLA852060 FUL852060:FUW852060 GEH852060:GES852060 GOD852060:GOO852060 GXZ852060:GYK852060 HHV852060:HIG852060 HRR852060:HSC852060 IBN852060:IBY852060 ILJ852060:ILU852060 IVF852060:IVQ852060 JFB852060:JFM852060 JOX852060:JPI852060 JYT852060:JZE852060 KIP852060:KJA852060 KSL852060:KSW852060 LCH852060:LCS852060 LMD852060:LMO852060 LVZ852060:LWK852060 MFV852060:MGG852060 MPR852060:MQC852060 MZN852060:MZY852060 NJJ852060:NJU852060 NTF852060:NTQ852060 ODB852060:ODM852060 OMX852060:ONI852060 OWT852060:OXE852060 PGP852060:PHA852060 PQL852060:PQW852060 QAH852060:QAS852060 QKD852060:QKO852060 QTZ852060:QUK852060 RDV852060:REG852060 RNR852060:ROC852060 RXN852060:RXY852060 SHJ852060:SHU852060 SRF852060:SRQ852060 TBB852060:TBM852060 TKX852060:TLI852060 TUT852060:TVE852060 UEP852060:UFA852060 UOL852060:UOW852060 UYH852060:UYS852060 VID852060:VIO852060 VRZ852060:VSK852060 WBV852060:WCG852060 WLR852060:WMC852060 WVN852060:WVY852060 F917596:Q917596 JB917596:JM917596 SX917596:TI917596 ACT917596:ADE917596 AMP917596:ANA917596 AWL917596:AWW917596 BGH917596:BGS917596 BQD917596:BQO917596 BZZ917596:CAK917596 CJV917596:CKG917596 CTR917596:CUC917596 DDN917596:DDY917596 DNJ917596:DNU917596 DXF917596:DXQ917596 EHB917596:EHM917596 EQX917596:ERI917596 FAT917596:FBE917596 FKP917596:FLA917596 FUL917596:FUW917596 GEH917596:GES917596 GOD917596:GOO917596 GXZ917596:GYK917596 HHV917596:HIG917596 HRR917596:HSC917596 IBN917596:IBY917596 ILJ917596:ILU917596 IVF917596:IVQ917596 JFB917596:JFM917596 JOX917596:JPI917596 JYT917596:JZE917596 KIP917596:KJA917596 KSL917596:KSW917596 LCH917596:LCS917596 LMD917596:LMO917596 LVZ917596:LWK917596 MFV917596:MGG917596 MPR917596:MQC917596 MZN917596:MZY917596 NJJ917596:NJU917596 NTF917596:NTQ917596 ODB917596:ODM917596 OMX917596:ONI917596 OWT917596:OXE917596 PGP917596:PHA917596 PQL917596:PQW917596 QAH917596:QAS917596 QKD917596:QKO917596 QTZ917596:QUK917596 RDV917596:REG917596 RNR917596:ROC917596 RXN917596:RXY917596 SHJ917596:SHU917596 SRF917596:SRQ917596 TBB917596:TBM917596 TKX917596:TLI917596 TUT917596:TVE917596 UEP917596:UFA917596 UOL917596:UOW917596 UYH917596:UYS917596 VID917596:VIO917596 VRZ917596:VSK917596 WBV917596:WCG917596 WLR917596:WMC917596 WVN917596:WVY917596 F983132:Q983132 JB983132:JM983132 SX983132:TI983132 ACT983132:ADE983132 AMP983132:ANA983132 AWL983132:AWW983132 BGH983132:BGS983132 BQD983132:BQO983132 BZZ983132:CAK983132 CJV983132:CKG983132 CTR983132:CUC983132 DDN983132:DDY983132 DNJ983132:DNU983132 DXF983132:DXQ983132 EHB983132:EHM983132 EQX983132:ERI983132 FAT983132:FBE983132 FKP983132:FLA983132 FUL983132:FUW983132 GEH983132:GES983132 GOD983132:GOO983132 GXZ983132:GYK983132 HHV983132:HIG983132 HRR983132:HSC983132 IBN983132:IBY983132 ILJ983132:ILU983132 IVF983132:IVQ983132 JFB983132:JFM983132 JOX983132:JPI983132 JYT983132:JZE983132 KIP983132:KJA983132 KSL983132:KSW983132 LCH983132:LCS983132 LMD983132:LMO983132 LVZ983132:LWK983132 MFV983132:MGG983132 MPR983132:MQC983132 MZN983132:MZY983132 NJJ983132:NJU983132 NTF983132:NTQ983132 ODB983132:ODM983132 OMX983132:ONI983132 OWT983132:OXE983132 PGP983132:PHA983132 PQL983132:PQW983132 QAH983132:QAS983132 QKD983132:QKO983132 QTZ983132:QUK983132 RDV983132:REG983132 RNR983132:ROC983132 RXN983132:RXY983132 SHJ983132:SHU983132 SRF983132:SRQ983132 TBB983132:TBM983132 TKX983132:TLI983132 TUT983132:TVE983132 UEP983132:UFA983132 UOL983132:UOW983132 UYH983132:UYS983132 VID983132:VIO983132 VRZ983132:VSK983132 WBV983132:WCG983132 WLR983132:WMC983132 WVN983132:WVY983132 F92:Q100 JB92:JM100 SX92:TI100 ACT92:ADE100 AMP92:ANA100 AWL92:AWW100 BGH92:BGS100 BQD92:BQO100 BZZ92:CAK100 CJV92:CKG100 CTR92:CUC100 DDN92:DDY100 DNJ92:DNU100 DXF92:DXQ100 EHB92:EHM100 EQX92:ERI100 FAT92:FBE100 FKP92:FLA100 FUL92:FUW100 GEH92:GES100 GOD92:GOO100 GXZ92:GYK100 HHV92:HIG100 HRR92:HSC100 IBN92:IBY100 ILJ92:ILU100 IVF92:IVQ100 JFB92:JFM100 JOX92:JPI100 JYT92:JZE100 KIP92:KJA100 KSL92:KSW100 LCH92:LCS100 LMD92:LMO100 LVZ92:LWK100 MFV92:MGG100 MPR92:MQC100 MZN92:MZY100 NJJ92:NJU100 NTF92:NTQ100 ODB92:ODM100 OMX92:ONI100 OWT92:OXE100 PGP92:PHA100 PQL92:PQW100 QAH92:QAS100 QKD92:QKO100 QTZ92:QUK100 RDV92:REG100 RNR92:ROC100 RXN92:RXY100 SHJ92:SHU100 SRF92:SRQ100 TBB92:TBM100 TKX92:TLI100 TUT92:TVE100 UEP92:UFA100 UOL92:UOW100 UYH92:UYS100 VID92:VIO100 VRZ92:VSK100 WBV92:WCG100 WLR92:WMC100 WVN92:WVY100 F65587:Q65595 JB65587:JM65595 SX65587:TI65595 ACT65587:ADE65595 AMP65587:ANA65595 AWL65587:AWW65595 BGH65587:BGS65595 BQD65587:BQO65595 BZZ65587:CAK65595 CJV65587:CKG65595 CTR65587:CUC65595 DDN65587:DDY65595 DNJ65587:DNU65595 DXF65587:DXQ65595 EHB65587:EHM65595 EQX65587:ERI65595 FAT65587:FBE65595 FKP65587:FLA65595 FUL65587:FUW65595 GEH65587:GES65595 GOD65587:GOO65595 GXZ65587:GYK65595 HHV65587:HIG65595 HRR65587:HSC65595 IBN65587:IBY65595 ILJ65587:ILU65595 IVF65587:IVQ65595 JFB65587:JFM65595 JOX65587:JPI65595 JYT65587:JZE65595 KIP65587:KJA65595 KSL65587:KSW65595 LCH65587:LCS65595 LMD65587:LMO65595 LVZ65587:LWK65595 MFV65587:MGG65595 MPR65587:MQC65595 MZN65587:MZY65595 NJJ65587:NJU65595 NTF65587:NTQ65595 ODB65587:ODM65595 OMX65587:ONI65595 OWT65587:OXE65595 PGP65587:PHA65595 PQL65587:PQW65595 QAH65587:QAS65595 QKD65587:QKO65595 QTZ65587:QUK65595 RDV65587:REG65595 RNR65587:ROC65595 RXN65587:RXY65595 SHJ65587:SHU65595 SRF65587:SRQ65595 TBB65587:TBM65595 TKX65587:TLI65595 TUT65587:TVE65595 UEP65587:UFA65595 UOL65587:UOW65595 UYH65587:UYS65595 VID65587:VIO65595 VRZ65587:VSK65595 WBV65587:WCG65595 WLR65587:WMC65595 WVN65587:WVY65595 F131123:Q131131 JB131123:JM131131 SX131123:TI131131 ACT131123:ADE131131 AMP131123:ANA131131 AWL131123:AWW131131 BGH131123:BGS131131 BQD131123:BQO131131 BZZ131123:CAK131131 CJV131123:CKG131131 CTR131123:CUC131131 DDN131123:DDY131131 DNJ131123:DNU131131 DXF131123:DXQ131131 EHB131123:EHM131131 EQX131123:ERI131131 FAT131123:FBE131131 FKP131123:FLA131131 FUL131123:FUW131131 GEH131123:GES131131 GOD131123:GOO131131 GXZ131123:GYK131131 HHV131123:HIG131131 HRR131123:HSC131131 IBN131123:IBY131131 ILJ131123:ILU131131 IVF131123:IVQ131131 JFB131123:JFM131131 JOX131123:JPI131131 JYT131123:JZE131131 KIP131123:KJA131131 KSL131123:KSW131131 LCH131123:LCS131131 LMD131123:LMO131131 LVZ131123:LWK131131 MFV131123:MGG131131 MPR131123:MQC131131 MZN131123:MZY131131 NJJ131123:NJU131131 NTF131123:NTQ131131 ODB131123:ODM131131 OMX131123:ONI131131 OWT131123:OXE131131 PGP131123:PHA131131 PQL131123:PQW131131 QAH131123:QAS131131 QKD131123:QKO131131 QTZ131123:QUK131131 RDV131123:REG131131 RNR131123:ROC131131 RXN131123:RXY131131 SHJ131123:SHU131131 SRF131123:SRQ131131 TBB131123:TBM131131 TKX131123:TLI131131 TUT131123:TVE131131 UEP131123:UFA131131 UOL131123:UOW131131 UYH131123:UYS131131 VID131123:VIO131131 VRZ131123:VSK131131 WBV131123:WCG131131 WLR131123:WMC131131 WVN131123:WVY131131 F196659:Q196667 JB196659:JM196667 SX196659:TI196667 ACT196659:ADE196667 AMP196659:ANA196667 AWL196659:AWW196667 BGH196659:BGS196667 BQD196659:BQO196667 BZZ196659:CAK196667 CJV196659:CKG196667 CTR196659:CUC196667 DDN196659:DDY196667 DNJ196659:DNU196667 DXF196659:DXQ196667 EHB196659:EHM196667 EQX196659:ERI196667 FAT196659:FBE196667 FKP196659:FLA196667 FUL196659:FUW196667 GEH196659:GES196667 GOD196659:GOO196667 GXZ196659:GYK196667 HHV196659:HIG196667 HRR196659:HSC196667 IBN196659:IBY196667 ILJ196659:ILU196667 IVF196659:IVQ196667 JFB196659:JFM196667 JOX196659:JPI196667 JYT196659:JZE196667 KIP196659:KJA196667 KSL196659:KSW196667 LCH196659:LCS196667 LMD196659:LMO196667 LVZ196659:LWK196667 MFV196659:MGG196667 MPR196659:MQC196667 MZN196659:MZY196667 NJJ196659:NJU196667 NTF196659:NTQ196667 ODB196659:ODM196667 OMX196659:ONI196667 OWT196659:OXE196667 PGP196659:PHA196667 PQL196659:PQW196667 QAH196659:QAS196667 QKD196659:QKO196667 QTZ196659:QUK196667 RDV196659:REG196667 RNR196659:ROC196667 RXN196659:RXY196667 SHJ196659:SHU196667 SRF196659:SRQ196667 TBB196659:TBM196667 TKX196659:TLI196667 TUT196659:TVE196667 UEP196659:UFA196667 UOL196659:UOW196667 UYH196659:UYS196667 VID196659:VIO196667 VRZ196659:VSK196667 WBV196659:WCG196667 WLR196659:WMC196667 WVN196659:WVY196667 F262195:Q262203 JB262195:JM262203 SX262195:TI262203 ACT262195:ADE262203 AMP262195:ANA262203 AWL262195:AWW262203 BGH262195:BGS262203 BQD262195:BQO262203 BZZ262195:CAK262203 CJV262195:CKG262203 CTR262195:CUC262203 DDN262195:DDY262203 DNJ262195:DNU262203 DXF262195:DXQ262203 EHB262195:EHM262203 EQX262195:ERI262203 FAT262195:FBE262203 FKP262195:FLA262203 FUL262195:FUW262203 GEH262195:GES262203 GOD262195:GOO262203 GXZ262195:GYK262203 HHV262195:HIG262203 HRR262195:HSC262203 IBN262195:IBY262203 ILJ262195:ILU262203 IVF262195:IVQ262203 JFB262195:JFM262203 JOX262195:JPI262203 JYT262195:JZE262203 KIP262195:KJA262203 KSL262195:KSW262203 LCH262195:LCS262203 LMD262195:LMO262203 LVZ262195:LWK262203 MFV262195:MGG262203 MPR262195:MQC262203 MZN262195:MZY262203 NJJ262195:NJU262203 NTF262195:NTQ262203 ODB262195:ODM262203 OMX262195:ONI262203 OWT262195:OXE262203 PGP262195:PHA262203 PQL262195:PQW262203 QAH262195:QAS262203 QKD262195:QKO262203 QTZ262195:QUK262203 RDV262195:REG262203 RNR262195:ROC262203 RXN262195:RXY262203 SHJ262195:SHU262203 SRF262195:SRQ262203 TBB262195:TBM262203 TKX262195:TLI262203 TUT262195:TVE262203 UEP262195:UFA262203 UOL262195:UOW262203 UYH262195:UYS262203 VID262195:VIO262203 VRZ262195:VSK262203 WBV262195:WCG262203 WLR262195:WMC262203 WVN262195:WVY262203 F327731:Q327739 JB327731:JM327739 SX327731:TI327739 ACT327731:ADE327739 AMP327731:ANA327739 AWL327731:AWW327739 BGH327731:BGS327739 BQD327731:BQO327739 BZZ327731:CAK327739 CJV327731:CKG327739 CTR327731:CUC327739 DDN327731:DDY327739 DNJ327731:DNU327739 DXF327731:DXQ327739 EHB327731:EHM327739 EQX327731:ERI327739 FAT327731:FBE327739 FKP327731:FLA327739 FUL327731:FUW327739 GEH327731:GES327739 GOD327731:GOO327739 GXZ327731:GYK327739 HHV327731:HIG327739 HRR327731:HSC327739 IBN327731:IBY327739 ILJ327731:ILU327739 IVF327731:IVQ327739 JFB327731:JFM327739 JOX327731:JPI327739 JYT327731:JZE327739 KIP327731:KJA327739 KSL327731:KSW327739 LCH327731:LCS327739 LMD327731:LMO327739 LVZ327731:LWK327739 MFV327731:MGG327739 MPR327731:MQC327739 MZN327731:MZY327739 NJJ327731:NJU327739 NTF327731:NTQ327739 ODB327731:ODM327739 OMX327731:ONI327739 OWT327731:OXE327739 PGP327731:PHA327739 PQL327731:PQW327739 QAH327731:QAS327739 QKD327731:QKO327739 QTZ327731:QUK327739 RDV327731:REG327739 RNR327731:ROC327739 RXN327731:RXY327739 SHJ327731:SHU327739 SRF327731:SRQ327739 TBB327731:TBM327739 TKX327731:TLI327739 TUT327731:TVE327739 UEP327731:UFA327739 UOL327731:UOW327739 UYH327731:UYS327739 VID327731:VIO327739 VRZ327731:VSK327739 WBV327731:WCG327739 WLR327731:WMC327739 WVN327731:WVY327739 F393267:Q393275 JB393267:JM393275 SX393267:TI393275 ACT393267:ADE393275 AMP393267:ANA393275 AWL393267:AWW393275 BGH393267:BGS393275 BQD393267:BQO393275 BZZ393267:CAK393275 CJV393267:CKG393275 CTR393267:CUC393275 DDN393267:DDY393275 DNJ393267:DNU393275 DXF393267:DXQ393275 EHB393267:EHM393275 EQX393267:ERI393275 FAT393267:FBE393275 FKP393267:FLA393275 FUL393267:FUW393275 GEH393267:GES393275 GOD393267:GOO393275 GXZ393267:GYK393275 HHV393267:HIG393275 HRR393267:HSC393275 IBN393267:IBY393275 ILJ393267:ILU393275 IVF393267:IVQ393275 JFB393267:JFM393275 JOX393267:JPI393275 JYT393267:JZE393275 KIP393267:KJA393275 KSL393267:KSW393275 LCH393267:LCS393275 LMD393267:LMO393275 LVZ393267:LWK393275 MFV393267:MGG393275 MPR393267:MQC393275 MZN393267:MZY393275 NJJ393267:NJU393275 NTF393267:NTQ393275 ODB393267:ODM393275 OMX393267:ONI393275 OWT393267:OXE393275 PGP393267:PHA393275 PQL393267:PQW393275 QAH393267:QAS393275 QKD393267:QKO393275 QTZ393267:QUK393275 RDV393267:REG393275 RNR393267:ROC393275 RXN393267:RXY393275 SHJ393267:SHU393275 SRF393267:SRQ393275 TBB393267:TBM393275 TKX393267:TLI393275 TUT393267:TVE393275 UEP393267:UFA393275 UOL393267:UOW393275 UYH393267:UYS393275 VID393267:VIO393275 VRZ393267:VSK393275 WBV393267:WCG393275 WLR393267:WMC393275 WVN393267:WVY393275 F458803:Q458811 JB458803:JM458811 SX458803:TI458811 ACT458803:ADE458811 AMP458803:ANA458811 AWL458803:AWW458811 BGH458803:BGS458811 BQD458803:BQO458811 BZZ458803:CAK458811 CJV458803:CKG458811 CTR458803:CUC458811 DDN458803:DDY458811 DNJ458803:DNU458811 DXF458803:DXQ458811 EHB458803:EHM458811 EQX458803:ERI458811 FAT458803:FBE458811 FKP458803:FLA458811 FUL458803:FUW458811 GEH458803:GES458811 GOD458803:GOO458811 GXZ458803:GYK458811 HHV458803:HIG458811 HRR458803:HSC458811 IBN458803:IBY458811 ILJ458803:ILU458811 IVF458803:IVQ458811 JFB458803:JFM458811 JOX458803:JPI458811 JYT458803:JZE458811 KIP458803:KJA458811 KSL458803:KSW458811 LCH458803:LCS458811 LMD458803:LMO458811 LVZ458803:LWK458811 MFV458803:MGG458811 MPR458803:MQC458811 MZN458803:MZY458811 NJJ458803:NJU458811 NTF458803:NTQ458811 ODB458803:ODM458811 OMX458803:ONI458811 OWT458803:OXE458811 PGP458803:PHA458811 PQL458803:PQW458811 QAH458803:QAS458811 QKD458803:QKO458811 QTZ458803:QUK458811 RDV458803:REG458811 RNR458803:ROC458811 RXN458803:RXY458811 SHJ458803:SHU458811 SRF458803:SRQ458811 TBB458803:TBM458811 TKX458803:TLI458811 TUT458803:TVE458811 UEP458803:UFA458811 UOL458803:UOW458811 UYH458803:UYS458811 VID458803:VIO458811 VRZ458803:VSK458811 WBV458803:WCG458811 WLR458803:WMC458811 WVN458803:WVY458811 F524339:Q524347 JB524339:JM524347 SX524339:TI524347 ACT524339:ADE524347 AMP524339:ANA524347 AWL524339:AWW524347 BGH524339:BGS524347 BQD524339:BQO524347 BZZ524339:CAK524347 CJV524339:CKG524347 CTR524339:CUC524347 DDN524339:DDY524347 DNJ524339:DNU524347 DXF524339:DXQ524347 EHB524339:EHM524347 EQX524339:ERI524347 FAT524339:FBE524347 FKP524339:FLA524347 FUL524339:FUW524347 GEH524339:GES524347 GOD524339:GOO524347 GXZ524339:GYK524347 HHV524339:HIG524347 HRR524339:HSC524347 IBN524339:IBY524347 ILJ524339:ILU524347 IVF524339:IVQ524347 JFB524339:JFM524347 JOX524339:JPI524347 JYT524339:JZE524347 KIP524339:KJA524347 KSL524339:KSW524347 LCH524339:LCS524347 LMD524339:LMO524347 LVZ524339:LWK524347 MFV524339:MGG524347 MPR524339:MQC524347 MZN524339:MZY524347 NJJ524339:NJU524347 NTF524339:NTQ524347 ODB524339:ODM524347 OMX524339:ONI524347 OWT524339:OXE524347 PGP524339:PHA524347 PQL524339:PQW524347 QAH524339:QAS524347 QKD524339:QKO524347 QTZ524339:QUK524347 RDV524339:REG524347 RNR524339:ROC524347 RXN524339:RXY524347 SHJ524339:SHU524347 SRF524339:SRQ524347 TBB524339:TBM524347 TKX524339:TLI524347 TUT524339:TVE524347 UEP524339:UFA524347 UOL524339:UOW524347 UYH524339:UYS524347 VID524339:VIO524347 VRZ524339:VSK524347 WBV524339:WCG524347 WLR524339:WMC524347 WVN524339:WVY524347 F589875:Q589883 JB589875:JM589883 SX589875:TI589883 ACT589875:ADE589883 AMP589875:ANA589883 AWL589875:AWW589883 BGH589875:BGS589883 BQD589875:BQO589883 BZZ589875:CAK589883 CJV589875:CKG589883 CTR589875:CUC589883 DDN589875:DDY589883 DNJ589875:DNU589883 DXF589875:DXQ589883 EHB589875:EHM589883 EQX589875:ERI589883 FAT589875:FBE589883 FKP589875:FLA589883 FUL589875:FUW589883 GEH589875:GES589883 GOD589875:GOO589883 GXZ589875:GYK589883 HHV589875:HIG589883 HRR589875:HSC589883 IBN589875:IBY589883 ILJ589875:ILU589883 IVF589875:IVQ589883 JFB589875:JFM589883 JOX589875:JPI589883 JYT589875:JZE589883 KIP589875:KJA589883 KSL589875:KSW589883 LCH589875:LCS589883 LMD589875:LMO589883 LVZ589875:LWK589883 MFV589875:MGG589883 MPR589875:MQC589883 MZN589875:MZY589883 NJJ589875:NJU589883 NTF589875:NTQ589883 ODB589875:ODM589883 OMX589875:ONI589883 OWT589875:OXE589883 PGP589875:PHA589883 PQL589875:PQW589883 QAH589875:QAS589883 QKD589875:QKO589883 QTZ589875:QUK589883 RDV589875:REG589883 RNR589875:ROC589883 RXN589875:RXY589883 SHJ589875:SHU589883 SRF589875:SRQ589883 TBB589875:TBM589883 TKX589875:TLI589883 TUT589875:TVE589883 UEP589875:UFA589883 UOL589875:UOW589883 UYH589875:UYS589883 VID589875:VIO589883 VRZ589875:VSK589883 WBV589875:WCG589883 WLR589875:WMC589883 WVN589875:WVY589883 F655411:Q655419 JB655411:JM655419 SX655411:TI655419 ACT655411:ADE655419 AMP655411:ANA655419 AWL655411:AWW655419 BGH655411:BGS655419 BQD655411:BQO655419 BZZ655411:CAK655419 CJV655411:CKG655419 CTR655411:CUC655419 DDN655411:DDY655419 DNJ655411:DNU655419 DXF655411:DXQ655419 EHB655411:EHM655419 EQX655411:ERI655419 FAT655411:FBE655419 FKP655411:FLA655419 FUL655411:FUW655419 GEH655411:GES655419 GOD655411:GOO655419 GXZ655411:GYK655419 HHV655411:HIG655419 HRR655411:HSC655419 IBN655411:IBY655419 ILJ655411:ILU655419 IVF655411:IVQ655419 JFB655411:JFM655419 JOX655411:JPI655419 JYT655411:JZE655419 KIP655411:KJA655419 KSL655411:KSW655419 LCH655411:LCS655419 LMD655411:LMO655419 LVZ655411:LWK655419 MFV655411:MGG655419 MPR655411:MQC655419 MZN655411:MZY655419 NJJ655411:NJU655419 NTF655411:NTQ655419 ODB655411:ODM655419 OMX655411:ONI655419 OWT655411:OXE655419 PGP655411:PHA655419 PQL655411:PQW655419 QAH655411:QAS655419 QKD655411:QKO655419 QTZ655411:QUK655419 RDV655411:REG655419 RNR655411:ROC655419 RXN655411:RXY655419 SHJ655411:SHU655419 SRF655411:SRQ655419 TBB655411:TBM655419 TKX655411:TLI655419 TUT655411:TVE655419 UEP655411:UFA655419 UOL655411:UOW655419 UYH655411:UYS655419 VID655411:VIO655419 VRZ655411:VSK655419 WBV655411:WCG655419 WLR655411:WMC655419 WVN655411:WVY655419 F720947:Q720955 JB720947:JM720955 SX720947:TI720955 ACT720947:ADE720955 AMP720947:ANA720955 AWL720947:AWW720955 BGH720947:BGS720955 BQD720947:BQO720955 BZZ720947:CAK720955 CJV720947:CKG720955 CTR720947:CUC720955 DDN720947:DDY720955 DNJ720947:DNU720955 DXF720947:DXQ720955 EHB720947:EHM720955 EQX720947:ERI720955 FAT720947:FBE720955 FKP720947:FLA720955 FUL720947:FUW720955 GEH720947:GES720955 GOD720947:GOO720955 GXZ720947:GYK720955 HHV720947:HIG720955 HRR720947:HSC720955 IBN720947:IBY720955 ILJ720947:ILU720955 IVF720947:IVQ720955 JFB720947:JFM720955 JOX720947:JPI720955 JYT720947:JZE720955 KIP720947:KJA720955 KSL720947:KSW720955 LCH720947:LCS720955 LMD720947:LMO720955 LVZ720947:LWK720955 MFV720947:MGG720955 MPR720947:MQC720955 MZN720947:MZY720955 NJJ720947:NJU720955 NTF720947:NTQ720955 ODB720947:ODM720955 OMX720947:ONI720955 OWT720947:OXE720955 PGP720947:PHA720955 PQL720947:PQW720955 QAH720947:QAS720955 QKD720947:QKO720955 QTZ720947:QUK720955 RDV720947:REG720955 RNR720947:ROC720955 RXN720947:RXY720955 SHJ720947:SHU720955 SRF720947:SRQ720955 TBB720947:TBM720955 TKX720947:TLI720955 TUT720947:TVE720955 UEP720947:UFA720955 UOL720947:UOW720955 UYH720947:UYS720955 VID720947:VIO720955 VRZ720947:VSK720955 WBV720947:WCG720955 WLR720947:WMC720955 WVN720947:WVY720955 F786483:Q786491 JB786483:JM786491 SX786483:TI786491 ACT786483:ADE786491 AMP786483:ANA786491 AWL786483:AWW786491 BGH786483:BGS786491 BQD786483:BQO786491 BZZ786483:CAK786491 CJV786483:CKG786491 CTR786483:CUC786491 DDN786483:DDY786491 DNJ786483:DNU786491 DXF786483:DXQ786491 EHB786483:EHM786491 EQX786483:ERI786491 FAT786483:FBE786491 FKP786483:FLA786491 FUL786483:FUW786491 GEH786483:GES786491 GOD786483:GOO786491 GXZ786483:GYK786491 HHV786483:HIG786491 HRR786483:HSC786491 IBN786483:IBY786491 ILJ786483:ILU786491 IVF786483:IVQ786491 JFB786483:JFM786491 JOX786483:JPI786491 JYT786483:JZE786491 KIP786483:KJA786491 KSL786483:KSW786491 LCH786483:LCS786491 LMD786483:LMO786491 LVZ786483:LWK786491 MFV786483:MGG786491 MPR786483:MQC786491 MZN786483:MZY786491 NJJ786483:NJU786491 NTF786483:NTQ786491 ODB786483:ODM786491 OMX786483:ONI786491 OWT786483:OXE786491 PGP786483:PHA786491 PQL786483:PQW786491 QAH786483:QAS786491 QKD786483:QKO786491 QTZ786483:QUK786491 RDV786483:REG786491 RNR786483:ROC786491 RXN786483:RXY786491 SHJ786483:SHU786491 SRF786483:SRQ786491 TBB786483:TBM786491 TKX786483:TLI786491 TUT786483:TVE786491 UEP786483:UFA786491 UOL786483:UOW786491 UYH786483:UYS786491 VID786483:VIO786491 VRZ786483:VSK786491 WBV786483:WCG786491 WLR786483:WMC786491 WVN786483:WVY786491 F852019:Q852027 JB852019:JM852027 SX852019:TI852027 ACT852019:ADE852027 AMP852019:ANA852027 AWL852019:AWW852027 BGH852019:BGS852027 BQD852019:BQO852027 BZZ852019:CAK852027 CJV852019:CKG852027 CTR852019:CUC852027 DDN852019:DDY852027 DNJ852019:DNU852027 DXF852019:DXQ852027 EHB852019:EHM852027 EQX852019:ERI852027 FAT852019:FBE852027 FKP852019:FLA852027 FUL852019:FUW852027 GEH852019:GES852027 GOD852019:GOO852027 GXZ852019:GYK852027 HHV852019:HIG852027 HRR852019:HSC852027 IBN852019:IBY852027 ILJ852019:ILU852027 IVF852019:IVQ852027 JFB852019:JFM852027 JOX852019:JPI852027 JYT852019:JZE852027 KIP852019:KJA852027 KSL852019:KSW852027 LCH852019:LCS852027 LMD852019:LMO852027 LVZ852019:LWK852027 MFV852019:MGG852027 MPR852019:MQC852027 MZN852019:MZY852027 NJJ852019:NJU852027 NTF852019:NTQ852027 ODB852019:ODM852027 OMX852019:ONI852027 OWT852019:OXE852027 PGP852019:PHA852027 PQL852019:PQW852027 QAH852019:QAS852027 QKD852019:QKO852027 QTZ852019:QUK852027 RDV852019:REG852027 RNR852019:ROC852027 RXN852019:RXY852027 SHJ852019:SHU852027 SRF852019:SRQ852027 TBB852019:TBM852027 TKX852019:TLI852027 TUT852019:TVE852027 UEP852019:UFA852027 UOL852019:UOW852027 UYH852019:UYS852027 VID852019:VIO852027 VRZ852019:VSK852027 WBV852019:WCG852027 WLR852019:WMC852027 WVN852019:WVY852027 F917555:Q917563 JB917555:JM917563 SX917555:TI917563 ACT917555:ADE917563 AMP917555:ANA917563 AWL917555:AWW917563 BGH917555:BGS917563 BQD917555:BQO917563 BZZ917555:CAK917563 CJV917555:CKG917563 CTR917555:CUC917563 DDN917555:DDY917563 DNJ917555:DNU917563 DXF917555:DXQ917563 EHB917555:EHM917563 EQX917555:ERI917563 FAT917555:FBE917563 FKP917555:FLA917563 FUL917555:FUW917563 GEH917555:GES917563 GOD917555:GOO917563 GXZ917555:GYK917563 HHV917555:HIG917563 HRR917555:HSC917563 IBN917555:IBY917563 ILJ917555:ILU917563 IVF917555:IVQ917563 JFB917555:JFM917563 JOX917555:JPI917563 JYT917555:JZE917563 KIP917555:KJA917563 KSL917555:KSW917563 LCH917555:LCS917563 LMD917555:LMO917563 LVZ917555:LWK917563 MFV917555:MGG917563 MPR917555:MQC917563 MZN917555:MZY917563 NJJ917555:NJU917563 NTF917555:NTQ917563 ODB917555:ODM917563 OMX917555:ONI917563 OWT917555:OXE917563 PGP917555:PHA917563 PQL917555:PQW917563 QAH917555:QAS917563 QKD917555:QKO917563 QTZ917555:QUK917563 RDV917555:REG917563 RNR917555:ROC917563 RXN917555:RXY917563 SHJ917555:SHU917563 SRF917555:SRQ917563 TBB917555:TBM917563 TKX917555:TLI917563 TUT917555:TVE917563 UEP917555:UFA917563 UOL917555:UOW917563 UYH917555:UYS917563 VID917555:VIO917563 VRZ917555:VSK917563 WBV917555:WCG917563 WLR917555:WMC917563 WVN917555:WVY917563 F983091:Q983099 JB983091:JM983099 SX983091:TI983099 ACT983091:ADE983099 AMP983091:ANA983099 AWL983091:AWW983099 BGH983091:BGS983099 BQD983091:BQO983099 BZZ983091:CAK983099 CJV983091:CKG983099 CTR983091:CUC983099 DDN983091:DDY983099 DNJ983091:DNU983099 DXF983091:DXQ983099 EHB983091:EHM983099 EQX983091:ERI983099 FAT983091:FBE983099 FKP983091:FLA983099 FUL983091:FUW983099 GEH983091:GES983099 GOD983091:GOO983099 GXZ983091:GYK983099 HHV983091:HIG983099 HRR983091:HSC983099 IBN983091:IBY983099 ILJ983091:ILU983099 IVF983091:IVQ983099 JFB983091:JFM983099 JOX983091:JPI983099 JYT983091:JZE983099 KIP983091:KJA983099 KSL983091:KSW983099 LCH983091:LCS983099 LMD983091:LMO983099 LVZ983091:LWK983099 MFV983091:MGG983099 MPR983091:MQC983099 MZN983091:MZY983099 NJJ983091:NJU983099 NTF983091:NTQ983099 ODB983091:ODM983099 OMX983091:ONI983099 OWT983091:OXE983099 PGP983091:PHA983099 PQL983091:PQW983099 QAH983091:QAS983099 QKD983091:QKO983099 QTZ983091:QUK983099 RDV983091:REG983099 RNR983091:ROC983099 RXN983091:RXY983099 SHJ983091:SHU983099 SRF983091:SRQ983099 TBB983091:TBM983099 TKX983091:TLI983099 TUT983091:TVE983099 UEP983091:UFA983099 UOL983091:UOW983099 UYH983091:UYS983099 VID983091:VIO983099 VRZ983091:VSK983099 WBV983091:WCG983099 WLR983091:WMC983099 WVN983091:WVY983099 F9:Q30 F65540:Q65541 JB65540:JM65541 SX65540:TI65541 ACT65540:ADE65541 AMP65540:ANA65541 AWL65540:AWW65541 BGH65540:BGS65541 BQD65540:BQO65541 BZZ65540:CAK65541 CJV65540:CKG65541 CTR65540:CUC65541 DDN65540:DDY65541 DNJ65540:DNU65541 DXF65540:DXQ65541 EHB65540:EHM65541 EQX65540:ERI65541 FAT65540:FBE65541 FKP65540:FLA65541 FUL65540:FUW65541 GEH65540:GES65541 GOD65540:GOO65541 GXZ65540:GYK65541 HHV65540:HIG65541 HRR65540:HSC65541 IBN65540:IBY65541 ILJ65540:ILU65541 IVF65540:IVQ65541 JFB65540:JFM65541 JOX65540:JPI65541 JYT65540:JZE65541 KIP65540:KJA65541 KSL65540:KSW65541 LCH65540:LCS65541 LMD65540:LMO65541 LVZ65540:LWK65541 MFV65540:MGG65541 MPR65540:MQC65541 MZN65540:MZY65541 NJJ65540:NJU65541 NTF65540:NTQ65541 ODB65540:ODM65541 OMX65540:ONI65541 OWT65540:OXE65541 PGP65540:PHA65541 PQL65540:PQW65541 QAH65540:QAS65541 QKD65540:QKO65541 QTZ65540:QUK65541 RDV65540:REG65541 RNR65540:ROC65541 RXN65540:RXY65541 SHJ65540:SHU65541 SRF65540:SRQ65541 TBB65540:TBM65541 TKX65540:TLI65541 TUT65540:TVE65541 UEP65540:UFA65541 UOL65540:UOW65541 UYH65540:UYS65541 VID65540:VIO65541 VRZ65540:VSK65541 WBV65540:WCG65541 WLR65540:WMC65541 WVN65540:WVY65541 F131076:Q131077 JB131076:JM131077 SX131076:TI131077 ACT131076:ADE131077 AMP131076:ANA131077 AWL131076:AWW131077 BGH131076:BGS131077 BQD131076:BQO131077 BZZ131076:CAK131077 CJV131076:CKG131077 CTR131076:CUC131077 DDN131076:DDY131077 DNJ131076:DNU131077 DXF131076:DXQ131077 EHB131076:EHM131077 EQX131076:ERI131077 FAT131076:FBE131077 FKP131076:FLA131077 FUL131076:FUW131077 GEH131076:GES131077 GOD131076:GOO131077 GXZ131076:GYK131077 HHV131076:HIG131077 HRR131076:HSC131077 IBN131076:IBY131077 ILJ131076:ILU131077 IVF131076:IVQ131077 JFB131076:JFM131077 JOX131076:JPI131077 JYT131076:JZE131077 KIP131076:KJA131077 KSL131076:KSW131077 LCH131076:LCS131077 LMD131076:LMO131077 LVZ131076:LWK131077 MFV131076:MGG131077 MPR131076:MQC131077 MZN131076:MZY131077 NJJ131076:NJU131077 NTF131076:NTQ131077 ODB131076:ODM131077 OMX131076:ONI131077 OWT131076:OXE131077 PGP131076:PHA131077 PQL131076:PQW131077 QAH131076:QAS131077 QKD131076:QKO131077 QTZ131076:QUK131077 RDV131076:REG131077 RNR131076:ROC131077 RXN131076:RXY131077 SHJ131076:SHU131077 SRF131076:SRQ131077 TBB131076:TBM131077 TKX131076:TLI131077 TUT131076:TVE131077 UEP131076:UFA131077 UOL131076:UOW131077 UYH131076:UYS131077 VID131076:VIO131077 VRZ131076:VSK131077 WBV131076:WCG131077 WLR131076:WMC131077 WVN131076:WVY131077 F196612:Q196613 JB196612:JM196613 SX196612:TI196613 ACT196612:ADE196613 AMP196612:ANA196613 AWL196612:AWW196613 BGH196612:BGS196613 BQD196612:BQO196613 BZZ196612:CAK196613 CJV196612:CKG196613 CTR196612:CUC196613 DDN196612:DDY196613 DNJ196612:DNU196613 DXF196612:DXQ196613 EHB196612:EHM196613 EQX196612:ERI196613 FAT196612:FBE196613 FKP196612:FLA196613 FUL196612:FUW196613 GEH196612:GES196613 GOD196612:GOO196613 GXZ196612:GYK196613 HHV196612:HIG196613 HRR196612:HSC196613 IBN196612:IBY196613 ILJ196612:ILU196613 IVF196612:IVQ196613 JFB196612:JFM196613 JOX196612:JPI196613 JYT196612:JZE196613 KIP196612:KJA196613 KSL196612:KSW196613 LCH196612:LCS196613 LMD196612:LMO196613 LVZ196612:LWK196613 MFV196612:MGG196613 MPR196612:MQC196613 MZN196612:MZY196613 NJJ196612:NJU196613 NTF196612:NTQ196613 ODB196612:ODM196613 OMX196612:ONI196613 OWT196612:OXE196613 PGP196612:PHA196613 PQL196612:PQW196613 QAH196612:QAS196613 QKD196612:QKO196613 QTZ196612:QUK196613 RDV196612:REG196613 RNR196612:ROC196613 RXN196612:RXY196613 SHJ196612:SHU196613 SRF196612:SRQ196613 TBB196612:TBM196613 TKX196612:TLI196613 TUT196612:TVE196613 UEP196612:UFA196613 UOL196612:UOW196613 UYH196612:UYS196613 VID196612:VIO196613 VRZ196612:VSK196613 WBV196612:WCG196613 WLR196612:WMC196613 WVN196612:WVY196613 F262148:Q262149 JB262148:JM262149 SX262148:TI262149 ACT262148:ADE262149 AMP262148:ANA262149 AWL262148:AWW262149 BGH262148:BGS262149 BQD262148:BQO262149 BZZ262148:CAK262149 CJV262148:CKG262149 CTR262148:CUC262149 DDN262148:DDY262149 DNJ262148:DNU262149 DXF262148:DXQ262149 EHB262148:EHM262149 EQX262148:ERI262149 FAT262148:FBE262149 FKP262148:FLA262149 FUL262148:FUW262149 GEH262148:GES262149 GOD262148:GOO262149 GXZ262148:GYK262149 HHV262148:HIG262149 HRR262148:HSC262149 IBN262148:IBY262149 ILJ262148:ILU262149 IVF262148:IVQ262149 JFB262148:JFM262149 JOX262148:JPI262149 JYT262148:JZE262149 KIP262148:KJA262149 KSL262148:KSW262149 LCH262148:LCS262149 LMD262148:LMO262149 LVZ262148:LWK262149 MFV262148:MGG262149 MPR262148:MQC262149 MZN262148:MZY262149 NJJ262148:NJU262149 NTF262148:NTQ262149 ODB262148:ODM262149 OMX262148:ONI262149 OWT262148:OXE262149 PGP262148:PHA262149 PQL262148:PQW262149 QAH262148:QAS262149 QKD262148:QKO262149 QTZ262148:QUK262149 RDV262148:REG262149 RNR262148:ROC262149 RXN262148:RXY262149 SHJ262148:SHU262149 SRF262148:SRQ262149 TBB262148:TBM262149 TKX262148:TLI262149 TUT262148:TVE262149 UEP262148:UFA262149 UOL262148:UOW262149 UYH262148:UYS262149 VID262148:VIO262149 VRZ262148:VSK262149 WBV262148:WCG262149 WLR262148:WMC262149 WVN262148:WVY262149 F327684:Q327685 JB327684:JM327685 SX327684:TI327685 ACT327684:ADE327685 AMP327684:ANA327685 AWL327684:AWW327685 BGH327684:BGS327685 BQD327684:BQO327685 BZZ327684:CAK327685 CJV327684:CKG327685 CTR327684:CUC327685 DDN327684:DDY327685 DNJ327684:DNU327685 DXF327684:DXQ327685 EHB327684:EHM327685 EQX327684:ERI327685 FAT327684:FBE327685 FKP327684:FLA327685 FUL327684:FUW327685 GEH327684:GES327685 GOD327684:GOO327685 GXZ327684:GYK327685 HHV327684:HIG327685 HRR327684:HSC327685 IBN327684:IBY327685 ILJ327684:ILU327685 IVF327684:IVQ327685 JFB327684:JFM327685 JOX327684:JPI327685 JYT327684:JZE327685 KIP327684:KJA327685 KSL327684:KSW327685 LCH327684:LCS327685 LMD327684:LMO327685 LVZ327684:LWK327685 MFV327684:MGG327685 MPR327684:MQC327685 MZN327684:MZY327685 NJJ327684:NJU327685 NTF327684:NTQ327685 ODB327684:ODM327685 OMX327684:ONI327685 OWT327684:OXE327685 PGP327684:PHA327685 PQL327684:PQW327685 QAH327684:QAS327685 QKD327684:QKO327685 QTZ327684:QUK327685 RDV327684:REG327685 RNR327684:ROC327685 RXN327684:RXY327685 SHJ327684:SHU327685 SRF327684:SRQ327685 TBB327684:TBM327685 TKX327684:TLI327685 TUT327684:TVE327685 UEP327684:UFA327685 UOL327684:UOW327685 UYH327684:UYS327685 VID327684:VIO327685 VRZ327684:VSK327685 WBV327684:WCG327685 WLR327684:WMC327685 WVN327684:WVY327685 F393220:Q393221 JB393220:JM393221 SX393220:TI393221 ACT393220:ADE393221 AMP393220:ANA393221 AWL393220:AWW393221 BGH393220:BGS393221 BQD393220:BQO393221 BZZ393220:CAK393221 CJV393220:CKG393221 CTR393220:CUC393221 DDN393220:DDY393221 DNJ393220:DNU393221 DXF393220:DXQ393221 EHB393220:EHM393221 EQX393220:ERI393221 FAT393220:FBE393221 FKP393220:FLA393221 FUL393220:FUW393221 GEH393220:GES393221 GOD393220:GOO393221 GXZ393220:GYK393221 HHV393220:HIG393221 HRR393220:HSC393221 IBN393220:IBY393221 ILJ393220:ILU393221 IVF393220:IVQ393221 JFB393220:JFM393221 JOX393220:JPI393221 JYT393220:JZE393221 KIP393220:KJA393221 KSL393220:KSW393221 LCH393220:LCS393221 LMD393220:LMO393221 LVZ393220:LWK393221 MFV393220:MGG393221 MPR393220:MQC393221 MZN393220:MZY393221 NJJ393220:NJU393221 NTF393220:NTQ393221 ODB393220:ODM393221 OMX393220:ONI393221 OWT393220:OXE393221 PGP393220:PHA393221 PQL393220:PQW393221 QAH393220:QAS393221 QKD393220:QKO393221 QTZ393220:QUK393221 RDV393220:REG393221 RNR393220:ROC393221 RXN393220:RXY393221 SHJ393220:SHU393221 SRF393220:SRQ393221 TBB393220:TBM393221 TKX393220:TLI393221 TUT393220:TVE393221 UEP393220:UFA393221 UOL393220:UOW393221 UYH393220:UYS393221 VID393220:VIO393221 VRZ393220:VSK393221 WBV393220:WCG393221 WLR393220:WMC393221 WVN393220:WVY393221 F458756:Q458757 JB458756:JM458757 SX458756:TI458757 ACT458756:ADE458757 AMP458756:ANA458757 AWL458756:AWW458757 BGH458756:BGS458757 BQD458756:BQO458757 BZZ458756:CAK458757 CJV458756:CKG458757 CTR458756:CUC458757 DDN458756:DDY458757 DNJ458756:DNU458757 DXF458756:DXQ458757 EHB458756:EHM458757 EQX458756:ERI458757 FAT458756:FBE458757 FKP458756:FLA458757 FUL458756:FUW458757 GEH458756:GES458757 GOD458756:GOO458757 GXZ458756:GYK458757 HHV458756:HIG458757 HRR458756:HSC458757 IBN458756:IBY458757 ILJ458756:ILU458757 IVF458756:IVQ458757 JFB458756:JFM458757 JOX458756:JPI458757 JYT458756:JZE458757 KIP458756:KJA458757 KSL458756:KSW458757 LCH458756:LCS458757 LMD458756:LMO458757 LVZ458756:LWK458757 MFV458756:MGG458757 MPR458756:MQC458757 MZN458756:MZY458757 NJJ458756:NJU458757 NTF458756:NTQ458757 ODB458756:ODM458757 OMX458756:ONI458757 OWT458756:OXE458757 PGP458756:PHA458757 PQL458756:PQW458757 QAH458756:QAS458757 QKD458756:QKO458757 QTZ458756:QUK458757 RDV458756:REG458757 RNR458756:ROC458757 RXN458756:RXY458757 SHJ458756:SHU458757 SRF458756:SRQ458757 TBB458756:TBM458757 TKX458756:TLI458757 TUT458756:TVE458757 UEP458756:UFA458757 UOL458756:UOW458757 UYH458756:UYS458757 VID458756:VIO458757 VRZ458756:VSK458757 WBV458756:WCG458757 WLR458756:WMC458757 WVN458756:WVY458757 F524292:Q524293 JB524292:JM524293 SX524292:TI524293 ACT524292:ADE524293 AMP524292:ANA524293 AWL524292:AWW524293 BGH524292:BGS524293 BQD524292:BQO524293 BZZ524292:CAK524293 CJV524292:CKG524293 CTR524292:CUC524293 DDN524292:DDY524293 DNJ524292:DNU524293 DXF524292:DXQ524293 EHB524292:EHM524293 EQX524292:ERI524293 FAT524292:FBE524293 FKP524292:FLA524293 FUL524292:FUW524293 GEH524292:GES524293 GOD524292:GOO524293 GXZ524292:GYK524293 HHV524292:HIG524293 HRR524292:HSC524293 IBN524292:IBY524293 ILJ524292:ILU524293 IVF524292:IVQ524293 JFB524292:JFM524293 JOX524292:JPI524293 JYT524292:JZE524293 KIP524292:KJA524293 KSL524292:KSW524293 LCH524292:LCS524293 LMD524292:LMO524293 LVZ524292:LWK524293 MFV524292:MGG524293 MPR524292:MQC524293 MZN524292:MZY524293 NJJ524292:NJU524293 NTF524292:NTQ524293 ODB524292:ODM524293 OMX524292:ONI524293 OWT524292:OXE524293 PGP524292:PHA524293 PQL524292:PQW524293 QAH524292:QAS524293 QKD524292:QKO524293 QTZ524292:QUK524293 RDV524292:REG524293 RNR524292:ROC524293 RXN524292:RXY524293 SHJ524292:SHU524293 SRF524292:SRQ524293 TBB524292:TBM524293 TKX524292:TLI524293 TUT524292:TVE524293 UEP524292:UFA524293 UOL524292:UOW524293 UYH524292:UYS524293 VID524292:VIO524293 VRZ524292:VSK524293 WBV524292:WCG524293 WLR524292:WMC524293 WVN524292:WVY524293 F589828:Q589829 JB589828:JM589829 SX589828:TI589829 ACT589828:ADE589829 AMP589828:ANA589829 AWL589828:AWW589829 BGH589828:BGS589829 BQD589828:BQO589829 BZZ589828:CAK589829 CJV589828:CKG589829 CTR589828:CUC589829 DDN589828:DDY589829 DNJ589828:DNU589829 DXF589828:DXQ589829 EHB589828:EHM589829 EQX589828:ERI589829 FAT589828:FBE589829 FKP589828:FLA589829 FUL589828:FUW589829 GEH589828:GES589829 GOD589828:GOO589829 GXZ589828:GYK589829 HHV589828:HIG589829 HRR589828:HSC589829 IBN589828:IBY589829 ILJ589828:ILU589829 IVF589828:IVQ589829 JFB589828:JFM589829 JOX589828:JPI589829 JYT589828:JZE589829 KIP589828:KJA589829 KSL589828:KSW589829 LCH589828:LCS589829 LMD589828:LMO589829 LVZ589828:LWK589829 MFV589828:MGG589829 MPR589828:MQC589829 MZN589828:MZY589829 NJJ589828:NJU589829 NTF589828:NTQ589829 ODB589828:ODM589829 OMX589828:ONI589829 OWT589828:OXE589829 PGP589828:PHA589829 PQL589828:PQW589829 QAH589828:QAS589829 QKD589828:QKO589829 QTZ589828:QUK589829 RDV589828:REG589829 RNR589828:ROC589829 RXN589828:RXY589829 SHJ589828:SHU589829 SRF589828:SRQ589829 TBB589828:TBM589829 TKX589828:TLI589829 TUT589828:TVE589829 UEP589828:UFA589829 UOL589828:UOW589829 UYH589828:UYS589829 VID589828:VIO589829 VRZ589828:VSK589829 WBV589828:WCG589829 WLR589828:WMC589829 WVN589828:WVY589829 F655364:Q655365 JB655364:JM655365 SX655364:TI655365 ACT655364:ADE655365 AMP655364:ANA655365 AWL655364:AWW655365 BGH655364:BGS655365 BQD655364:BQO655365 BZZ655364:CAK655365 CJV655364:CKG655365 CTR655364:CUC655365 DDN655364:DDY655365 DNJ655364:DNU655365 DXF655364:DXQ655365 EHB655364:EHM655365 EQX655364:ERI655365 FAT655364:FBE655365 FKP655364:FLA655365 FUL655364:FUW655365 GEH655364:GES655365 GOD655364:GOO655365 GXZ655364:GYK655365 HHV655364:HIG655365 HRR655364:HSC655365 IBN655364:IBY655365 ILJ655364:ILU655365 IVF655364:IVQ655365 JFB655364:JFM655365 JOX655364:JPI655365 JYT655364:JZE655365 KIP655364:KJA655365 KSL655364:KSW655365 LCH655364:LCS655365 LMD655364:LMO655365 LVZ655364:LWK655365 MFV655364:MGG655365 MPR655364:MQC655365 MZN655364:MZY655365 NJJ655364:NJU655365 NTF655364:NTQ655365 ODB655364:ODM655365 OMX655364:ONI655365 OWT655364:OXE655365 PGP655364:PHA655365 PQL655364:PQW655365 QAH655364:QAS655365 QKD655364:QKO655365 QTZ655364:QUK655365 RDV655364:REG655365 RNR655364:ROC655365 RXN655364:RXY655365 SHJ655364:SHU655365 SRF655364:SRQ655365 TBB655364:TBM655365 TKX655364:TLI655365 TUT655364:TVE655365 UEP655364:UFA655365 UOL655364:UOW655365 UYH655364:UYS655365 VID655364:VIO655365 VRZ655364:VSK655365 WBV655364:WCG655365 WLR655364:WMC655365 WVN655364:WVY655365 F720900:Q720901 JB720900:JM720901 SX720900:TI720901 ACT720900:ADE720901 AMP720900:ANA720901 AWL720900:AWW720901 BGH720900:BGS720901 BQD720900:BQO720901 BZZ720900:CAK720901 CJV720900:CKG720901 CTR720900:CUC720901 DDN720900:DDY720901 DNJ720900:DNU720901 DXF720900:DXQ720901 EHB720900:EHM720901 EQX720900:ERI720901 FAT720900:FBE720901 FKP720900:FLA720901 FUL720900:FUW720901 GEH720900:GES720901 GOD720900:GOO720901 GXZ720900:GYK720901 HHV720900:HIG720901 HRR720900:HSC720901 IBN720900:IBY720901 ILJ720900:ILU720901 IVF720900:IVQ720901 JFB720900:JFM720901 JOX720900:JPI720901 JYT720900:JZE720901 KIP720900:KJA720901 KSL720900:KSW720901 LCH720900:LCS720901 LMD720900:LMO720901 LVZ720900:LWK720901 MFV720900:MGG720901 MPR720900:MQC720901 MZN720900:MZY720901 NJJ720900:NJU720901 NTF720900:NTQ720901 ODB720900:ODM720901 OMX720900:ONI720901 OWT720900:OXE720901 PGP720900:PHA720901 PQL720900:PQW720901 QAH720900:QAS720901 QKD720900:QKO720901 QTZ720900:QUK720901 RDV720900:REG720901 RNR720900:ROC720901 RXN720900:RXY720901 SHJ720900:SHU720901 SRF720900:SRQ720901 TBB720900:TBM720901 TKX720900:TLI720901 TUT720900:TVE720901 UEP720900:UFA720901 UOL720900:UOW720901 UYH720900:UYS720901 VID720900:VIO720901 VRZ720900:VSK720901 WBV720900:WCG720901 WLR720900:WMC720901 WVN720900:WVY720901 F786436:Q786437 JB786436:JM786437 SX786436:TI786437 ACT786436:ADE786437 AMP786436:ANA786437 AWL786436:AWW786437 BGH786436:BGS786437 BQD786436:BQO786437 BZZ786436:CAK786437 CJV786436:CKG786437 CTR786436:CUC786437 DDN786436:DDY786437 DNJ786436:DNU786437 DXF786436:DXQ786437 EHB786436:EHM786437 EQX786436:ERI786437 FAT786436:FBE786437 FKP786436:FLA786437 FUL786436:FUW786437 GEH786436:GES786437 GOD786436:GOO786437 GXZ786436:GYK786437 HHV786436:HIG786437 HRR786436:HSC786437 IBN786436:IBY786437 ILJ786436:ILU786437 IVF786436:IVQ786437 JFB786436:JFM786437 JOX786436:JPI786437 JYT786436:JZE786437 KIP786436:KJA786437 KSL786436:KSW786437 LCH786436:LCS786437 LMD786436:LMO786437 LVZ786436:LWK786437 MFV786436:MGG786437 MPR786436:MQC786437 MZN786436:MZY786437 NJJ786436:NJU786437 NTF786436:NTQ786437 ODB786436:ODM786437 OMX786436:ONI786437 OWT786436:OXE786437 PGP786436:PHA786437 PQL786436:PQW786437 QAH786436:QAS786437 QKD786436:QKO786437 QTZ786436:QUK786437 RDV786436:REG786437 RNR786436:ROC786437 RXN786436:RXY786437 SHJ786436:SHU786437 SRF786436:SRQ786437 TBB786436:TBM786437 TKX786436:TLI786437 TUT786436:TVE786437 UEP786436:UFA786437 UOL786436:UOW786437 UYH786436:UYS786437 VID786436:VIO786437 VRZ786436:VSK786437 WBV786436:WCG786437 WLR786436:WMC786437 WVN786436:WVY786437 F851972:Q851973 JB851972:JM851973 SX851972:TI851973 ACT851972:ADE851973 AMP851972:ANA851973 AWL851972:AWW851973 BGH851972:BGS851973 BQD851972:BQO851973 BZZ851972:CAK851973 CJV851972:CKG851973 CTR851972:CUC851973 DDN851972:DDY851973 DNJ851972:DNU851973 DXF851972:DXQ851973 EHB851972:EHM851973 EQX851972:ERI851973 FAT851972:FBE851973 FKP851972:FLA851973 FUL851972:FUW851973 GEH851972:GES851973 GOD851972:GOO851973 GXZ851972:GYK851973 HHV851972:HIG851973 HRR851972:HSC851973 IBN851972:IBY851973 ILJ851972:ILU851973 IVF851972:IVQ851973 JFB851972:JFM851973 JOX851972:JPI851973 JYT851972:JZE851973 KIP851972:KJA851973 KSL851972:KSW851973 LCH851972:LCS851973 LMD851972:LMO851973 LVZ851972:LWK851973 MFV851972:MGG851973 MPR851972:MQC851973 MZN851972:MZY851973 NJJ851972:NJU851973 NTF851972:NTQ851973 ODB851972:ODM851973 OMX851972:ONI851973 OWT851972:OXE851973 PGP851972:PHA851973 PQL851972:PQW851973 QAH851972:QAS851973 QKD851972:QKO851973 QTZ851972:QUK851973 RDV851972:REG851973 RNR851972:ROC851973 RXN851972:RXY851973 SHJ851972:SHU851973 SRF851972:SRQ851973 TBB851972:TBM851973 TKX851972:TLI851973 TUT851972:TVE851973 UEP851972:UFA851973 UOL851972:UOW851973 UYH851972:UYS851973 VID851972:VIO851973 VRZ851972:VSK851973 WBV851972:WCG851973 WLR851972:WMC851973 WVN851972:WVY851973 F917508:Q917509 JB917508:JM917509 SX917508:TI917509 ACT917508:ADE917509 AMP917508:ANA917509 AWL917508:AWW917509 BGH917508:BGS917509 BQD917508:BQO917509 BZZ917508:CAK917509 CJV917508:CKG917509 CTR917508:CUC917509 DDN917508:DDY917509 DNJ917508:DNU917509 DXF917508:DXQ917509 EHB917508:EHM917509 EQX917508:ERI917509 FAT917508:FBE917509 FKP917508:FLA917509 FUL917508:FUW917509 GEH917508:GES917509 GOD917508:GOO917509 GXZ917508:GYK917509 HHV917508:HIG917509 HRR917508:HSC917509 IBN917508:IBY917509 ILJ917508:ILU917509 IVF917508:IVQ917509 JFB917508:JFM917509 JOX917508:JPI917509 JYT917508:JZE917509 KIP917508:KJA917509 KSL917508:KSW917509 LCH917508:LCS917509 LMD917508:LMO917509 LVZ917508:LWK917509 MFV917508:MGG917509 MPR917508:MQC917509 MZN917508:MZY917509 NJJ917508:NJU917509 NTF917508:NTQ917509 ODB917508:ODM917509 OMX917508:ONI917509 OWT917508:OXE917509 PGP917508:PHA917509 PQL917508:PQW917509 QAH917508:QAS917509 QKD917508:QKO917509 QTZ917508:QUK917509 RDV917508:REG917509 RNR917508:ROC917509 RXN917508:RXY917509 SHJ917508:SHU917509 SRF917508:SRQ917509 TBB917508:TBM917509 TKX917508:TLI917509 TUT917508:TVE917509 UEP917508:UFA917509 UOL917508:UOW917509 UYH917508:UYS917509 VID917508:VIO917509 VRZ917508:VSK917509 WBV917508:WCG917509 WLR917508:WMC917509 WVN917508:WVY917509 F983044:Q983045 JB983044:JM983045 SX983044:TI983045 ACT983044:ADE983045 AMP983044:ANA983045 AWL983044:AWW983045 BGH983044:BGS983045 BQD983044:BQO983045 BZZ983044:CAK983045 CJV983044:CKG983045 CTR983044:CUC983045 DDN983044:DDY983045 DNJ983044:DNU983045 DXF983044:DXQ983045 EHB983044:EHM983045 EQX983044:ERI983045 FAT983044:FBE983045 FKP983044:FLA983045 FUL983044:FUW983045 GEH983044:GES983045 GOD983044:GOO983045 GXZ983044:GYK983045 HHV983044:HIG983045 HRR983044:HSC983045 IBN983044:IBY983045 ILJ983044:ILU983045 IVF983044:IVQ983045 JFB983044:JFM983045 JOX983044:JPI983045 JYT983044:JZE983045 KIP983044:KJA983045 KSL983044:KSW983045 LCH983044:LCS983045 LMD983044:LMO983045 LVZ983044:LWK983045 MFV983044:MGG983045 MPR983044:MQC983045 MZN983044:MZY983045 NJJ983044:NJU983045 NTF983044:NTQ983045 ODB983044:ODM983045 OMX983044:ONI983045 OWT983044:OXE983045 PGP983044:PHA983045 PQL983044:PQW983045 QAH983044:QAS983045 QKD983044:QKO983045 QTZ983044:QUK983045 RDV983044:REG983045 RNR983044:ROC983045 RXN983044:RXY983045 SHJ983044:SHU983045 SRF983044:SRQ983045 TBB983044:TBM983045 TKX983044:TLI983045 TUT983044:TVE983045 UEP983044:UFA983045 UOL983044:UOW983045 UYH983044:UYS983045 VID983044:VIO983045 VRZ983044:VSK983045 WBV983044:WCG983045 WLR983044:WMC983045 WVN983044:WVY983045 WVN9:WVY30 WLR9:WMC30 WBV9:WCG30 VRZ9:VSK30 VID9:VIO30 UYH9:UYS30 UOL9:UOW30 UEP9:UFA30 TUT9:TVE30 TKX9:TLI30 TBB9:TBM30 SRF9:SRQ30 SHJ9:SHU30 RXN9:RXY30 RNR9:ROC30 RDV9:REG30 QTZ9:QUK30 QKD9:QKO30 QAH9:QAS30 PQL9:PQW30 PGP9:PHA30 OWT9:OXE30 OMX9:ONI30 ODB9:ODM30 NTF9:NTQ30 NJJ9:NJU30 MZN9:MZY30 MPR9:MQC30 MFV9:MGG30 LVZ9:LWK30 LMD9:LMO30 LCH9:LCS30 KSL9:KSW30 KIP9:KJA30 JYT9:JZE30 JOX9:JPI30 JFB9:JFM30 IVF9:IVQ30 ILJ9:ILU30 IBN9:IBY30 HRR9:HSC30 HHV9:HIG30 GXZ9:GYK30 GOD9:GOO30 GEH9:GES30 FUL9:FUW30 FKP9:FLA30 FAT9:FBE30 EQX9:ERI30 EHB9:EHM30 DXF9:DXQ30 DNJ9:DNU30 DDN9:DDY30 CTR9:CUC30 CJV9:CKG30 BZZ9:CAK30 BQD9:BQO30 BGH9:BGS30 AWL9:AWW30 AMP9:ANA30 ACT9:ADE30 SX9:TI30 JB9:JM30 F33:Q47 WVN33:WVY47 WLR33:WMC47 WBV33:WCG47 VRZ33:VSK47 VID33:VIO47 UYH33:UYS47 UOL33:UOW47 UEP33:UFA47 TUT33:TVE47 TKX33:TLI47 TBB33:TBM47 SRF33:SRQ47 SHJ33:SHU47 RXN33:RXY47 RNR33:ROC47 RDV33:REG47 QTZ33:QUK47 QKD33:QKO47 QAH33:QAS47 PQL33:PQW47 PGP33:PHA47 OWT33:OXE47 OMX33:ONI47 ODB33:ODM47 NTF33:NTQ47 NJJ33:NJU47 MZN33:MZY47 MPR33:MQC47 MFV33:MGG47 LVZ33:LWK47 LMD33:LMO47 LCH33:LCS47 KSL33:KSW47 KIP33:KJA47 JYT33:JZE47 JOX33:JPI47 JFB33:JFM47 IVF33:IVQ47 ILJ33:ILU47 IBN33:IBY47 HRR33:HSC47 HHV33:HIG47 GXZ33:GYK47 GOD33:GOO47 GEH33:GES47 FUL33:FUW47 FKP33:FLA47 FAT33:FBE47 EQX33:ERI47 EHB33:EHM47 DXF33:DXQ47 DNJ33:DNU47 DDN33:DDY47 CTR33:CUC47 CJV33:CKG47 BZZ33:CAK47 BQD33:BQO47 BGH33:BGS47 AWL33:AWW47 AMP33:ANA47 ACT33:ADE47 SX33:TI47 JB33:JM47">
      <formula1>0</formula1>
      <formula2>100</formula2>
    </dataValidation>
  </dataValidations>
  <printOptions horizontalCentered="1"/>
  <pageMargins left="1" right="1" top="1" bottom="1" header="0.5" footer="0.5"/>
  <pageSetup scale="1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INDIRECT($I9)</xm:f>
          </x14:formula1>
          <xm:sqref>B65537:B65538 IX65537:IX65538 ST65537:ST65538 ACP65537:ACP65538 AML65537:AML65538 AWH65537:AWH65538 BGD65537:BGD65538 BPZ65537:BPZ65538 BZV65537:BZV65538 CJR65537:CJR65538 CTN65537:CTN65538 DDJ65537:DDJ65538 DNF65537:DNF65538 DXB65537:DXB65538 EGX65537:EGX65538 EQT65537:EQT65538 FAP65537:FAP65538 FKL65537:FKL65538 FUH65537:FUH65538 GED65537:GED65538 GNZ65537:GNZ65538 GXV65537:GXV65538 HHR65537:HHR65538 HRN65537:HRN65538 IBJ65537:IBJ65538 ILF65537:ILF65538 IVB65537:IVB65538 JEX65537:JEX65538 JOT65537:JOT65538 JYP65537:JYP65538 KIL65537:KIL65538 KSH65537:KSH65538 LCD65537:LCD65538 LLZ65537:LLZ65538 LVV65537:LVV65538 MFR65537:MFR65538 MPN65537:MPN65538 MZJ65537:MZJ65538 NJF65537:NJF65538 NTB65537:NTB65538 OCX65537:OCX65538 OMT65537:OMT65538 OWP65537:OWP65538 PGL65537:PGL65538 PQH65537:PQH65538 QAD65537:QAD65538 QJZ65537:QJZ65538 QTV65537:QTV65538 RDR65537:RDR65538 RNN65537:RNN65538 RXJ65537:RXJ65538 SHF65537:SHF65538 SRB65537:SRB65538 TAX65537:TAX65538 TKT65537:TKT65538 TUP65537:TUP65538 UEL65537:UEL65538 UOH65537:UOH65538 UYD65537:UYD65538 VHZ65537:VHZ65538 VRV65537:VRV65538 WBR65537:WBR65538 WLN65537:WLN65538 WVJ65537:WVJ65538 B131073:B131074 IX131073:IX131074 ST131073:ST131074 ACP131073:ACP131074 AML131073:AML131074 AWH131073:AWH131074 BGD131073:BGD131074 BPZ131073:BPZ131074 BZV131073:BZV131074 CJR131073:CJR131074 CTN131073:CTN131074 DDJ131073:DDJ131074 DNF131073:DNF131074 DXB131073:DXB131074 EGX131073:EGX131074 EQT131073:EQT131074 FAP131073:FAP131074 FKL131073:FKL131074 FUH131073:FUH131074 GED131073:GED131074 GNZ131073:GNZ131074 GXV131073:GXV131074 HHR131073:HHR131074 HRN131073:HRN131074 IBJ131073:IBJ131074 ILF131073:ILF131074 IVB131073:IVB131074 JEX131073:JEX131074 JOT131073:JOT131074 JYP131073:JYP131074 KIL131073:KIL131074 KSH131073:KSH131074 LCD131073:LCD131074 LLZ131073:LLZ131074 LVV131073:LVV131074 MFR131073:MFR131074 MPN131073:MPN131074 MZJ131073:MZJ131074 NJF131073:NJF131074 NTB131073:NTB131074 OCX131073:OCX131074 OMT131073:OMT131074 OWP131073:OWP131074 PGL131073:PGL131074 PQH131073:PQH131074 QAD131073:QAD131074 QJZ131073:QJZ131074 QTV131073:QTV131074 RDR131073:RDR131074 RNN131073:RNN131074 RXJ131073:RXJ131074 SHF131073:SHF131074 SRB131073:SRB131074 TAX131073:TAX131074 TKT131073:TKT131074 TUP131073:TUP131074 UEL131073:UEL131074 UOH131073:UOH131074 UYD131073:UYD131074 VHZ131073:VHZ131074 VRV131073:VRV131074 WBR131073:WBR131074 WLN131073:WLN131074 WVJ131073:WVJ131074 B196609:B196610 IX196609:IX196610 ST196609:ST196610 ACP196609:ACP196610 AML196609:AML196610 AWH196609:AWH196610 BGD196609:BGD196610 BPZ196609:BPZ196610 BZV196609:BZV196610 CJR196609:CJR196610 CTN196609:CTN196610 DDJ196609:DDJ196610 DNF196609:DNF196610 DXB196609:DXB196610 EGX196609:EGX196610 EQT196609:EQT196610 FAP196609:FAP196610 FKL196609:FKL196610 FUH196609:FUH196610 GED196609:GED196610 GNZ196609:GNZ196610 GXV196609:GXV196610 HHR196609:HHR196610 HRN196609:HRN196610 IBJ196609:IBJ196610 ILF196609:ILF196610 IVB196609:IVB196610 JEX196609:JEX196610 JOT196609:JOT196610 JYP196609:JYP196610 KIL196609:KIL196610 KSH196609:KSH196610 LCD196609:LCD196610 LLZ196609:LLZ196610 LVV196609:LVV196610 MFR196609:MFR196610 MPN196609:MPN196610 MZJ196609:MZJ196610 NJF196609:NJF196610 NTB196609:NTB196610 OCX196609:OCX196610 OMT196609:OMT196610 OWP196609:OWP196610 PGL196609:PGL196610 PQH196609:PQH196610 QAD196609:QAD196610 QJZ196609:QJZ196610 QTV196609:QTV196610 RDR196609:RDR196610 RNN196609:RNN196610 RXJ196609:RXJ196610 SHF196609:SHF196610 SRB196609:SRB196610 TAX196609:TAX196610 TKT196609:TKT196610 TUP196609:TUP196610 UEL196609:UEL196610 UOH196609:UOH196610 UYD196609:UYD196610 VHZ196609:VHZ196610 VRV196609:VRV196610 WBR196609:WBR196610 WLN196609:WLN196610 WVJ196609:WVJ196610 B262145:B262146 IX262145:IX262146 ST262145:ST262146 ACP262145:ACP262146 AML262145:AML262146 AWH262145:AWH262146 BGD262145:BGD262146 BPZ262145:BPZ262146 BZV262145:BZV262146 CJR262145:CJR262146 CTN262145:CTN262146 DDJ262145:DDJ262146 DNF262145:DNF262146 DXB262145:DXB262146 EGX262145:EGX262146 EQT262145:EQT262146 FAP262145:FAP262146 FKL262145:FKL262146 FUH262145:FUH262146 GED262145:GED262146 GNZ262145:GNZ262146 GXV262145:GXV262146 HHR262145:HHR262146 HRN262145:HRN262146 IBJ262145:IBJ262146 ILF262145:ILF262146 IVB262145:IVB262146 JEX262145:JEX262146 JOT262145:JOT262146 JYP262145:JYP262146 KIL262145:KIL262146 KSH262145:KSH262146 LCD262145:LCD262146 LLZ262145:LLZ262146 LVV262145:LVV262146 MFR262145:MFR262146 MPN262145:MPN262146 MZJ262145:MZJ262146 NJF262145:NJF262146 NTB262145:NTB262146 OCX262145:OCX262146 OMT262145:OMT262146 OWP262145:OWP262146 PGL262145:PGL262146 PQH262145:PQH262146 QAD262145:QAD262146 QJZ262145:QJZ262146 QTV262145:QTV262146 RDR262145:RDR262146 RNN262145:RNN262146 RXJ262145:RXJ262146 SHF262145:SHF262146 SRB262145:SRB262146 TAX262145:TAX262146 TKT262145:TKT262146 TUP262145:TUP262146 UEL262145:UEL262146 UOH262145:UOH262146 UYD262145:UYD262146 VHZ262145:VHZ262146 VRV262145:VRV262146 WBR262145:WBR262146 WLN262145:WLN262146 WVJ262145:WVJ262146 B327681:B327682 IX327681:IX327682 ST327681:ST327682 ACP327681:ACP327682 AML327681:AML327682 AWH327681:AWH327682 BGD327681:BGD327682 BPZ327681:BPZ327682 BZV327681:BZV327682 CJR327681:CJR327682 CTN327681:CTN327682 DDJ327681:DDJ327682 DNF327681:DNF327682 DXB327681:DXB327682 EGX327681:EGX327682 EQT327681:EQT327682 FAP327681:FAP327682 FKL327681:FKL327682 FUH327681:FUH327682 GED327681:GED327682 GNZ327681:GNZ327682 GXV327681:GXV327682 HHR327681:HHR327682 HRN327681:HRN327682 IBJ327681:IBJ327682 ILF327681:ILF327682 IVB327681:IVB327682 JEX327681:JEX327682 JOT327681:JOT327682 JYP327681:JYP327682 KIL327681:KIL327682 KSH327681:KSH327682 LCD327681:LCD327682 LLZ327681:LLZ327682 LVV327681:LVV327682 MFR327681:MFR327682 MPN327681:MPN327682 MZJ327681:MZJ327682 NJF327681:NJF327682 NTB327681:NTB327682 OCX327681:OCX327682 OMT327681:OMT327682 OWP327681:OWP327682 PGL327681:PGL327682 PQH327681:PQH327682 QAD327681:QAD327682 QJZ327681:QJZ327682 QTV327681:QTV327682 RDR327681:RDR327682 RNN327681:RNN327682 RXJ327681:RXJ327682 SHF327681:SHF327682 SRB327681:SRB327682 TAX327681:TAX327682 TKT327681:TKT327682 TUP327681:TUP327682 UEL327681:UEL327682 UOH327681:UOH327682 UYD327681:UYD327682 VHZ327681:VHZ327682 VRV327681:VRV327682 WBR327681:WBR327682 WLN327681:WLN327682 WVJ327681:WVJ327682 B393217:B393218 IX393217:IX393218 ST393217:ST393218 ACP393217:ACP393218 AML393217:AML393218 AWH393217:AWH393218 BGD393217:BGD393218 BPZ393217:BPZ393218 BZV393217:BZV393218 CJR393217:CJR393218 CTN393217:CTN393218 DDJ393217:DDJ393218 DNF393217:DNF393218 DXB393217:DXB393218 EGX393217:EGX393218 EQT393217:EQT393218 FAP393217:FAP393218 FKL393217:FKL393218 FUH393217:FUH393218 GED393217:GED393218 GNZ393217:GNZ393218 GXV393217:GXV393218 HHR393217:HHR393218 HRN393217:HRN393218 IBJ393217:IBJ393218 ILF393217:ILF393218 IVB393217:IVB393218 JEX393217:JEX393218 JOT393217:JOT393218 JYP393217:JYP393218 KIL393217:KIL393218 KSH393217:KSH393218 LCD393217:LCD393218 LLZ393217:LLZ393218 LVV393217:LVV393218 MFR393217:MFR393218 MPN393217:MPN393218 MZJ393217:MZJ393218 NJF393217:NJF393218 NTB393217:NTB393218 OCX393217:OCX393218 OMT393217:OMT393218 OWP393217:OWP393218 PGL393217:PGL393218 PQH393217:PQH393218 QAD393217:QAD393218 QJZ393217:QJZ393218 QTV393217:QTV393218 RDR393217:RDR393218 RNN393217:RNN393218 RXJ393217:RXJ393218 SHF393217:SHF393218 SRB393217:SRB393218 TAX393217:TAX393218 TKT393217:TKT393218 TUP393217:TUP393218 UEL393217:UEL393218 UOH393217:UOH393218 UYD393217:UYD393218 VHZ393217:VHZ393218 VRV393217:VRV393218 WBR393217:WBR393218 WLN393217:WLN393218 WVJ393217:WVJ393218 B458753:B458754 IX458753:IX458754 ST458753:ST458754 ACP458753:ACP458754 AML458753:AML458754 AWH458753:AWH458754 BGD458753:BGD458754 BPZ458753:BPZ458754 BZV458753:BZV458754 CJR458753:CJR458754 CTN458753:CTN458754 DDJ458753:DDJ458754 DNF458753:DNF458754 DXB458753:DXB458754 EGX458753:EGX458754 EQT458753:EQT458754 FAP458753:FAP458754 FKL458753:FKL458754 FUH458753:FUH458754 GED458753:GED458754 GNZ458753:GNZ458754 GXV458753:GXV458754 HHR458753:HHR458754 HRN458753:HRN458754 IBJ458753:IBJ458754 ILF458753:ILF458754 IVB458753:IVB458754 JEX458753:JEX458754 JOT458753:JOT458754 JYP458753:JYP458754 KIL458753:KIL458754 KSH458753:KSH458754 LCD458753:LCD458754 LLZ458753:LLZ458754 LVV458753:LVV458754 MFR458753:MFR458754 MPN458753:MPN458754 MZJ458753:MZJ458754 NJF458753:NJF458754 NTB458753:NTB458754 OCX458753:OCX458754 OMT458753:OMT458754 OWP458753:OWP458754 PGL458753:PGL458754 PQH458753:PQH458754 QAD458753:QAD458754 QJZ458753:QJZ458754 QTV458753:QTV458754 RDR458753:RDR458754 RNN458753:RNN458754 RXJ458753:RXJ458754 SHF458753:SHF458754 SRB458753:SRB458754 TAX458753:TAX458754 TKT458753:TKT458754 TUP458753:TUP458754 UEL458753:UEL458754 UOH458753:UOH458754 UYD458753:UYD458754 VHZ458753:VHZ458754 VRV458753:VRV458754 WBR458753:WBR458754 WLN458753:WLN458754 WVJ458753:WVJ458754 B524289:B524290 IX524289:IX524290 ST524289:ST524290 ACP524289:ACP524290 AML524289:AML524290 AWH524289:AWH524290 BGD524289:BGD524290 BPZ524289:BPZ524290 BZV524289:BZV524290 CJR524289:CJR524290 CTN524289:CTN524290 DDJ524289:DDJ524290 DNF524289:DNF524290 DXB524289:DXB524290 EGX524289:EGX524290 EQT524289:EQT524290 FAP524289:FAP524290 FKL524289:FKL524290 FUH524289:FUH524290 GED524289:GED524290 GNZ524289:GNZ524290 GXV524289:GXV524290 HHR524289:HHR524290 HRN524289:HRN524290 IBJ524289:IBJ524290 ILF524289:ILF524290 IVB524289:IVB524290 JEX524289:JEX524290 JOT524289:JOT524290 JYP524289:JYP524290 KIL524289:KIL524290 KSH524289:KSH524290 LCD524289:LCD524290 LLZ524289:LLZ524290 LVV524289:LVV524290 MFR524289:MFR524290 MPN524289:MPN524290 MZJ524289:MZJ524290 NJF524289:NJF524290 NTB524289:NTB524290 OCX524289:OCX524290 OMT524289:OMT524290 OWP524289:OWP524290 PGL524289:PGL524290 PQH524289:PQH524290 QAD524289:QAD524290 QJZ524289:QJZ524290 QTV524289:QTV524290 RDR524289:RDR524290 RNN524289:RNN524290 RXJ524289:RXJ524290 SHF524289:SHF524290 SRB524289:SRB524290 TAX524289:TAX524290 TKT524289:TKT524290 TUP524289:TUP524290 UEL524289:UEL524290 UOH524289:UOH524290 UYD524289:UYD524290 VHZ524289:VHZ524290 VRV524289:VRV524290 WBR524289:WBR524290 WLN524289:WLN524290 WVJ524289:WVJ524290 B589825:B589826 IX589825:IX589826 ST589825:ST589826 ACP589825:ACP589826 AML589825:AML589826 AWH589825:AWH589826 BGD589825:BGD589826 BPZ589825:BPZ589826 BZV589825:BZV589826 CJR589825:CJR589826 CTN589825:CTN589826 DDJ589825:DDJ589826 DNF589825:DNF589826 DXB589825:DXB589826 EGX589825:EGX589826 EQT589825:EQT589826 FAP589825:FAP589826 FKL589825:FKL589826 FUH589825:FUH589826 GED589825:GED589826 GNZ589825:GNZ589826 GXV589825:GXV589826 HHR589825:HHR589826 HRN589825:HRN589826 IBJ589825:IBJ589826 ILF589825:ILF589826 IVB589825:IVB589826 JEX589825:JEX589826 JOT589825:JOT589826 JYP589825:JYP589826 KIL589825:KIL589826 KSH589825:KSH589826 LCD589825:LCD589826 LLZ589825:LLZ589826 LVV589825:LVV589826 MFR589825:MFR589826 MPN589825:MPN589826 MZJ589825:MZJ589826 NJF589825:NJF589826 NTB589825:NTB589826 OCX589825:OCX589826 OMT589825:OMT589826 OWP589825:OWP589826 PGL589825:PGL589826 PQH589825:PQH589826 QAD589825:QAD589826 QJZ589825:QJZ589826 QTV589825:QTV589826 RDR589825:RDR589826 RNN589825:RNN589826 RXJ589825:RXJ589826 SHF589825:SHF589826 SRB589825:SRB589826 TAX589825:TAX589826 TKT589825:TKT589826 TUP589825:TUP589826 UEL589825:UEL589826 UOH589825:UOH589826 UYD589825:UYD589826 VHZ589825:VHZ589826 VRV589825:VRV589826 WBR589825:WBR589826 WLN589825:WLN589826 WVJ589825:WVJ589826 B655361:B655362 IX655361:IX655362 ST655361:ST655362 ACP655361:ACP655362 AML655361:AML655362 AWH655361:AWH655362 BGD655361:BGD655362 BPZ655361:BPZ655362 BZV655361:BZV655362 CJR655361:CJR655362 CTN655361:CTN655362 DDJ655361:DDJ655362 DNF655361:DNF655362 DXB655361:DXB655362 EGX655361:EGX655362 EQT655361:EQT655362 FAP655361:FAP655362 FKL655361:FKL655362 FUH655361:FUH655362 GED655361:GED655362 GNZ655361:GNZ655362 GXV655361:GXV655362 HHR655361:HHR655362 HRN655361:HRN655362 IBJ655361:IBJ655362 ILF655361:ILF655362 IVB655361:IVB655362 JEX655361:JEX655362 JOT655361:JOT655362 JYP655361:JYP655362 KIL655361:KIL655362 KSH655361:KSH655362 LCD655361:LCD655362 LLZ655361:LLZ655362 LVV655361:LVV655362 MFR655361:MFR655362 MPN655361:MPN655362 MZJ655361:MZJ655362 NJF655361:NJF655362 NTB655361:NTB655362 OCX655361:OCX655362 OMT655361:OMT655362 OWP655361:OWP655362 PGL655361:PGL655362 PQH655361:PQH655362 QAD655361:QAD655362 QJZ655361:QJZ655362 QTV655361:QTV655362 RDR655361:RDR655362 RNN655361:RNN655362 RXJ655361:RXJ655362 SHF655361:SHF655362 SRB655361:SRB655362 TAX655361:TAX655362 TKT655361:TKT655362 TUP655361:TUP655362 UEL655361:UEL655362 UOH655361:UOH655362 UYD655361:UYD655362 VHZ655361:VHZ655362 VRV655361:VRV655362 WBR655361:WBR655362 WLN655361:WLN655362 WVJ655361:WVJ655362 B720897:B720898 IX720897:IX720898 ST720897:ST720898 ACP720897:ACP720898 AML720897:AML720898 AWH720897:AWH720898 BGD720897:BGD720898 BPZ720897:BPZ720898 BZV720897:BZV720898 CJR720897:CJR720898 CTN720897:CTN720898 DDJ720897:DDJ720898 DNF720897:DNF720898 DXB720897:DXB720898 EGX720897:EGX720898 EQT720897:EQT720898 FAP720897:FAP720898 FKL720897:FKL720898 FUH720897:FUH720898 GED720897:GED720898 GNZ720897:GNZ720898 GXV720897:GXV720898 HHR720897:HHR720898 HRN720897:HRN720898 IBJ720897:IBJ720898 ILF720897:ILF720898 IVB720897:IVB720898 JEX720897:JEX720898 JOT720897:JOT720898 JYP720897:JYP720898 KIL720897:KIL720898 KSH720897:KSH720898 LCD720897:LCD720898 LLZ720897:LLZ720898 LVV720897:LVV720898 MFR720897:MFR720898 MPN720897:MPN720898 MZJ720897:MZJ720898 NJF720897:NJF720898 NTB720897:NTB720898 OCX720897:OCX720898 OMT720897:OMT720898 OWP720897:OWP720898 PGL720897:PGL720898 PQH720897:PQH720898 QAD720897:QAD720898 QJZ720897:QJZ720898 QTV720897:QTV720898 RDR720897:RDR720898 RNN720897:RNN720898 RXJ720897:RXJ720898 SHF720897:SHF720898 SRB720897:SRB720898 TAX720897:TAX720898 TKT720897:TKT720898 TUP720897:TUP720898 UEL720897:UEL720898 UOH720897:UOH720898 UYD720897:UYD720898 VHZ720897:VHZ720898 VRV720897:VRV720898 WBR720897:WBR720898 WLN720897:WLN720898 WVJ720897:WVJ720898 B786433:B786434 IX786433:IX786434 ST786433:ST786434 ACP786433:ACP786434 AML786433:AML786434 AWH786433:AWH786434 BGD786433:BGD786434 BPZ786433:BPZ786434 BZV786433:BZV786434 CJR786433:CJR786434 CTN786433:CTN786434 DDJ786433:DDJ786434 DNF786433:DNF786434 DXB786433:DXB786434 EGX786433:EGX786434 EQT786433:EQT786434 FAP786433:FAP786434 FKL786433:FKL786434 FUH786433:FUH786434 GED786433:GED786434 GNZ786433:GNZ786434 GXV786433:GXV786434 HHR786433:HHR786434 HRN786433:HRN786434 IBJ786433:IBJ786434 ILF786433:ILF786434 IVB786433:IVB786434 JEX786433:JEX786434 JOT786433:JOT786434 JYP786433:JYP786434 KIL786433:KIL786434 KSH786433:KSH786434 LCD786433:LCD786434 LLZ786433:LLZ786434 LVV786433:LVV786434 MFR786433:MFR786434 MPN786433:MPN786434 MZJ786433:MZJ786434 NJF786433:NJF786434 NTB786433:NTB786434 OCX786433:OCX786434 OMT786433:OMT786434 OWP786433:OWP786434 PGL786433:PGL786434 PQH786433:PQH786434 QAD786433:QAD786434 QJZ786433:QJZ786434 QTV786433:QTV786434 RDR786433:RDR786434 RNN786433:RNN786434 RXJ786433:RXJ786434 SHF786433:SHF786434 SRB786433:SRB786434 TAX786433:TAX786434 TKT786433:TKT786434 TUP786433:TUP786434 UEL786433:UEL786434 UOH786433:UOH786434 UYD786433:UYD786434 VHZ786433:VHZ786434 VRV786433:VRV786434 WBR786433:WBR786434 WLN786433:WLN786434 WVJ786433:WVJ786434 B851969:B851970 IX851969:IX851970 ST851969:ST851970 ACP851969:ACP851970 AML851969:AML851970 AWH851969:AWH851970 BGD851969:BGD851970 BPZ851969:BPZ851970 BZV851969:BZV851970 CJR851969:CJR851970 CTN851969:CTN851970 DDJ851969:DDJ851970 DNF851969:DNF851970 DXB851969:DXB851970 EGX851969:EGX851970 EQT851969:EQT851970 FAP851969:FAP851970 FKL851969:FKL851970 FUH851969:FUH851970 GED851969:GED851970 GNZ851969:GNZ851970 GXV851969:GXV851970 HHR851969:HHR851970 HRN851969:HRN851970 IBJ851969:IBJ851970 ILF851969:ILF851970 IVB851969:IVB851970 JEX851969:JEX851970 JOT851969:JOT851970 JYP851969:JYP851970 KIL851969:KIL851970 KSH851969:KSH851970 LCD851969:LCD851970 LLZ851969:LLZ851970 LVV851969:LVV851970 MFR851969:MFR851970 MPN851969:MPN851970 MZJ851969:MZJ851970 NJF851969:NJF851970 NTB851969:NTB851970 OCX851969:OCX851970 OMT851969:OMT851970 OWP851969:OWP851970 PGL851969:PGL851970 PQH851969:PQH851970 QAD851969:QAD851970 QJZ851969:QJZ851970 QTV851969:QTV851970 RDR851969:RDR851970 RNN851969:RNN851970 RXJ851969:RXJ851970 SHF851969:SHF851970 SRB851969:SRB851970 TAX851969:TAX851970 TKT851969:TKT851970 TUP851969:TUP851970 UEL851969:UEL851970 UOH851969:UOH851970 UYD851969:UYD851970 VHZ851969:VHZ851970 VRV851969:VRV851970 WBR851969:WBR851970 WLN851969:WLN851970 WVJ851969:WVJ851970 B917505:B917506 IX917505:IX917506 ST917505:ST917506 ACP917505:ACP917506 AML917505:AML917506 AWH917505:AWH917506 BGD917505:BGD917506 BPZ917505:BPZ917506 BZV917505:BZV917506 CJR917505:CJR917506 CTN917505:CTN917506 DDJ917505:DDJ917506 DNF917505:DNF917506 DXB917505:DXB917506 EGX917505:EGX917506 EQT917505:EQT917506 FAP917505:FAP917506 FKL917505:FKL917506 FUH917505:FUH917506 GED917505:GED917506 GNZ917505:GNZ917506 GXV917505:GXV917506 HHR917505:HHR917506 HRN917505:HRN917506 IBJ917505:IBJ917506 ILF917505:ILF917506 IVB917505:IVB917506 JEX917505:JEX917506 JOT917505:JOT917506 JYP917505:JYP917506 KIL917505:KIL917506 KSH917505:KSH917506 LCD917505:LCD917506 LLZ917505:LLZ917506 LVV917505:LVV917506 MFR917505:MFR917506 MPN917505:MPN917506 MZJ917505:MZJ917506 NJF917505:NJF917506 NTB917505:NTB917506 OCX917505:OCX917506 OMT917505:OMT917506 OWP917505:OWP917506 PGL917505:PGL917506 PQH917505:PQH917506 QAD917505:QAD917506 QJZ917505:QJZ917506 QTV917505:QTV917506 RDR917505:RDR917506 RNN917505:RNN917506 RXJ917505:RXJ917506 SHF917505:SHF917506 SRB917505:SRB917506 TAX917505:TAX917506 TKT917505:TKT917506 TUP917505:TUP917506 UEL917505:UEL917506 UOH917505:UOH917506 UYD917505:UYD917506 VHZ917505:VHZ917506 VRV917505:VRV917506 WBR917505:WBR917506 WLN917505:WLN917506 WVJ917505:WVJ917506 B983041:B983042 IX983041:IX983042 ST983041:ST983042 ACP983041:ACP983042 AML983041:AML983042 AWH983041:AWH983042 BGD983041:BGD983042 BPZ983041:BPZ983042 BZV983041:BZV983042 CJR983041:CJR983042 CTN983041:CTN983042 DDJ983041:DDJ983042 DNF983041:DNF983042 DXB983041:DXB983042 EGX983041:EGX983042 EQT983041:EQT983042 FAP983041:FAP983042 FKL983041:FKL983042 FUH983041:FUH983042 GED983041:GED983042 GNZ983041:GNZ983042 GXV983041:GXV983042 HHR983041:HHR983042 HRN983041:HRN983042 IBJ983041:IBJ983042 ILF983041:ILF983042 IVB983041:IVB983042 JEX983041:JEX983042 JOT983041:JOT983042 JYP983041:JYP983042 KIL983041:KIL983042 KSH983041:KSH983042 LCD983041:LCD983042 LLZ983041:LLZ983042 LVV983041:LVV983042 MFR983041:MFR983042 MPN983041:MPN983042 MZJ983041:MZJ983042 NJF983041:NJF983042 NTB983041:NTB983042 OCX983041:OCX983042 OMT983041:OMT983042 OWP983041:OWP983042 PGL983041:PGL983042 PQH983041:PQH983042 QAD983041:QAD983042 QJZ983041:QJZ983042 QTV983041:QTV983042 RDR983041:RDR983042 RNN983041:RNN983042 RXJ983041:RXJ983042 SHF983041:SHF983042 SRB983041:SRB983042 TAX983041:TAX983042 TKT983041:TKT983042 TUP983041:TUP983042 UEL983041:UEL983042 UOH983041:UOH983042 UYD983041:UYD983042 VHZ983041:VHZ983042 VRV983041:VRV983042 WBR983041:WBR983042 WLN983041:WLN983042 WVJ983041:WVJ983042 B48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B9:B12 IX9:IX12 ST9:ST12 ACP9:ACP12 AML9:AML12 AWH9:AWH12 BGD9:BGD12 BPZ9:BPZ12 BZV9:BZV12 CJR9:CJR12 CTN9:CTN12 DDJ9:DDJ12 DNF9:DNF12 DXB9:DXB12 EGX9:EGX12 EQT9:EQT12 FAP9:FAP12 FKL9:FKL12 FUH9:FUH12 GED9:GED12 GNZ9:GNZ12 GXV9:GXV12 HHR9:HHR12 HRN9:HRN12 IBJ9:IBJ12 ILF9:ILF12 IVB9:IVB12 JEX9:JEX12 JOT9:JOT12 JYP9:JYP12 KIL9:KIL12 KSH9:KSH12 LCD9:LCD12 LLZ9:LLZ12 LVV9:LVV12 MFR9:MFR12 MPN9:MPN12 MZJ9:MZJ12 NJF9:NJF12 NTB9:NTB12 OCX9:OCX12 OMT9:OMT12 OWP9:OWP12 PGL9:PGL12 PQH9:PQH12 QAD9:QAD12 QJZ9:QJZ12 QTV9:QTV12 RDR9:RDR12 RNN9:RNN12 RXJ9:RXJ12 SHF9:SHF12 SRB9:SRB12 TAX9:TAX12 TKT9:TKT12 TUP9:TUP12 UEL9:UEL12 UOH9:UOH12 UYD9:UYD12 VHZ9:VHZ12 VRV9:VRV12 WBR9:WBR12 WLN9:WLN12 WVJ9:WVJ12 B65511:B65514 IX65511:IX65514 ST65511:ST65514 ACP65511:ACP65514 AML65511:AML65514 AWH65511:AWH65514 BGD65511:BGD65514 BPZ65511:BPZ65514 BZV65511:BZV65514 CJR65511:CJR65514 CTN65511:CTN65514 DDJ65511:DDJ65514 DNF65511:DNF65514 DXB65511:DXB65514 EGX65511:EGX65514 EQT65511:EQT65514 FAP65511:FAP65514 FKL65511:FKL65514 FUH65511:FUH65514 GED65511:GED65514 GNZ65511:GNZ65514 GXV65511:GXV65514 HHR65511:HHR65514 HRN65511:HRN65514 IBJ65511:IBJ65514 ILF65511:ILF65514 IVB65511:IVB65514 JEX65511:JEX65514 JOT65511:JOT65514 JYP65511:JYP65514 KIL65511:KIL65514 KSH65511:KSH65514 LCD65511:LCD65514 LLZ65511:LLZ65514 LVV65511:LVV65514 MFR65511:MFR65514 MPN65511:MPN65514 MZJ65511:MZJ65514 NJF65511:NJF65514 NTB65511:NTB65514 OCX65511:OCX65514 OMT65511:OMT65514 OWP65511:OWP65514 PGL65511:PGL65514 PQH65511:PQH65514 QAD65511:QAD65514 QJZ65511:QJZ65514 QTV65511:QTV65514 RDR65511:RDR65514 RNN65511:RNN65514 RXJ65511:RXJ65514 SHF65511:SHF65514 SRB65511:SRB65514 TAX65511:TAX65514 TKT65511:TKT65514 TUP65511:TUP65514 UEL65511:UEL65514 UOH65511:UOH65514 UYD65511:UYD65514 VHZ65511:VHZ65514 VRV65511:VRV65514 WBR65511:WBR65514 WLN65511:WLN65514 WVJ65511:WVJ65514 B131047:B131050 IX131047:IX131050 ST131047:ST131050 ACP131047:ACP131050 AML131047:AML131050 AWH131047:AWH131050 BGD131047:BGD131050 BPZ131047:BPZ131050 BZV131047:BZV131050 CJR131047:CJR131050 CTN131047:CTN131050 DDJ131047:DDJ131050 DNF131047:DNF131050 DXB131047:DXB131050 EGX131047:EGX131050 EQT131047:EQT131050 FAP131047:FAP131050 FKL131047:FKL131050 FUH131047:FUH131050 GED131047:GED131050 GNZ131047:GNZ131050 GXV131047:GXV131050 HHR131047:HHR131050 HRN131047:HRN131050 IBJ131047:IBJ131050 ILF131047:ILF131050 IVB131047:IVB131050 JEX131047:JEX131050 JOT131047:JOT131050 JYP131047:JYP131050 KIL131047:KIL131050 KSH131047:KSH131050 LCD131047:LCD131050 LLZ131047:LLZ131050 LVV131047:LVV131050 MFR131047:MFR131050 MPN131047:MPN131050 MZJ131047:MZJ131050 NJF131047:NJF131050 NTB131047:NTB131050 OCX131047:OCX131050 OMT131047:OMT131050 OWP131047:OWP131050 PGL131047:PGL131050 PQH131047:PQH131050 QAD131047:QAD131050 QJZ131047:QJZ131050 QTV131047:QTV131050 RDR131047:RDR131050 RNN131047:RNN131050 RXJ131047:RXJ131050 SHF131047:SHF131050 SRB131047:SRB131050 TAX131047:TAX131050 TKT131047:TKT131050 TUP131047:TUP131050 UEL131047:UEL131050 UOH131047:UOH131050 UYD131047:UYD131050 VHZ131047:VHZ131050 VRV131047:VRV131050 WBR131047:WBR131050 WLN131047:WLN131050 WVJ131047:WVJ131050 B196583:B196586 IX196583:IX196586 ST196583:ST196586 ACP196583:ACP196586 AML196583:AML196586 AWH196583:AWH196586 BGD196583:BGD196586 BPZ196583:BPZ196586 BZV196583:BZV196586 CJR196583:CJR196586 CTN196583:CTN196586 DDJ196583:DDJ196586 DNF196583:DNF196586 DXB196583:DXB196586 EGX196583:EGX196586 EQT196583:EQT196586 FAP196583:FAP196586 FKL196583:FKL196586 FUH196583:FUH196586 GED196583:GED196586 GNZ196583:GNZ196586 GXV196583:GXV196586 HHR196583:HHR196586 HRN196583:HRN196586 IBJ196583:IBJ196586 ILF196583:ILF196586 IVB196583:IVB196586 JEX196583:JEX196586 JOT196583:JOT196586 JYP196583:JYP196586 KIL196583:KIL196586 KSH196583:KSH196586 LCD196583:LCD196586 LLZ196583:LLZ196586 LVV196583:LVV196586 MFR196583:MFR196586 MPN196583:MPN196586 MZJ196583:MZJ196586 NJF196583:NJF196586 NTB196583:NTB196586 OCX196583:OCX196586 OMT196583:OMT196586 OWP196583:OWP196586 PGL196583:PGL196586 PQH196583:PQH196586 QAD196583:QAD196586 QJZ196583:QJZ196586 QTV196583:QTV196586 RDR196583:RDR196586 RNN196583:RNN196586 RXJ196583:RXJ196586 SHF196583:SHF196586 SRB196583:SRB196586 TAX196583:TAX196586 TKT196583:TKT196586 TUP196583:TUP196586 UEL196583:UEL196586 UOH196583:UOH196586 UYD196583:UYD196586 VHZ196583:VHZ196586 VRV196583:VRV196586 WBR196583:WBR196586 WLN196583:WLN196586 WVJ196583:WVJ196586 B262119:B262122 IX262119:IX262122 ST262119:ST262122 ACP262119:ACP262122 AML262119:AML262122 AWH262119:AWH262122 BGD262119:BGD262122 BPZ262119:BPZ262122 BZV262119:BZV262122 CJR262119:CJR262122 CTN262119:CTN262122 DDJ262119:DDJ262122 DNF262119:DNF262122 DXB262119:DXB262122 EGX262119:EGX262122 EQT262119:EQT262122 FAP262119:FAP262122 FKL262119:FKL262122 FUH262119:FUH262122 GED262119:GED262122 GNZ262119:GNZ262122 GXV262119:GXV262122 HHR262119:HHR262122 HRN262119:HRN262122 IBJ262119:IBJ262122 ILF262119:ILF262122 IVB262119:IVB262122 JEX262119:JEX262122 JOT262119:JOT262122 JYP262119:JYP262122 KIL262119:KIL262122 KSH262119:KSH262122 LCD262119:LCD262122 LLZ262119:LLZ262122 LVV262119:LVV262122 MFR262119:MFR262122 MPN262119:MPN262122 MZJ262119:MZJ262122 NJF262119:NJF262122 NTB262119:NTB262122 OCX262119:OCX262122 OMT262119:OMT262122 OWP262119:OWP262122 PGL262119:PGL262122 PQH262119:PQH262122 QAD262119:QAD262122 QJZ262119:QJZ262122 QTV262119:QTV262122 RDR262119:RDR262122 RNN262119:RNN262122 RXJ262119:RXJ262122 SHF262119:SHF262122 SRB262119:SRB262122 TAX262119:TAX262122 TKT262119:TKT262122 TUP262119:TUP262122 UEL262119:UEL262122 UOH262119:UOH262122 UYD262119:UYD262122 VHZ262119:VHZ262122 VRV262119:VRV262122 WBR262119:WBR262122 WLN262119:WLN262122 WVJ262119:WVJ262122 B327655:B327658 IX327655:IX327658 ST327655:ST327658 ACP327655:ACP327658 AML327655:AML327658 AWH327655:AWH327658 BGD327655:BGD327658 BPZ327655:BPZ327658 BZV327655:BZV327658 CJR327655:CJR327658 CTN327655:CTN327658 DDJ327655:DDJ327658 DNF327655:DNF327658 DXB327655:DXB327658 EGX327655:EGX327658 EQT327655:EQT327658 FAP327655:FAP327658 FKL327655:FKL327658 FUH327655:FUH327658 GED327655:GED327658 GNZ327655:GNZ327658 GXV327655:GXV327658 HHR327655:HHR327658 HRN327655:HRN327658 IBJ327655:IBJ327658 ILF327655:ILF327658 IVB327655:IVB327658 JEX327655:JEX327658 JOT327655:JOT327658 JYP327655:JYP327658 KIL327655:KIL327658 KSH327655:KSH327658 LCD327655:LCD327658 LLZ327655:LLZ327658 LVV327655:LVV327658 MFR327655:MFR327658 MPN327655:MPN327658 MZJ327655:MZJ327658 NJF327655:NJF327658 NTB327655:NTB327658 OCX327655:OCX327658 OMT327655:OMT327658 OWP327655:OWP327658 PGL327655:PGL327658 PQH327655:PQH327658 QAD327655:QAD327658 QJZ327655:QJZ327658 QTV327655:QTV327658 RDR327655:RDR327658 RNN327655:RNN327658 RXJ327655:RXJ327658 SHF327655:SHF327658 SRB327655:SRB327658 TAX327655:TAX327658 TKT327655:TKT327658 TUP327655:TUP327658 UEL327655:UEL327658 UOH327655:UOH327658 UYD327655:UYD327658 VHZ327655:VHZ327658 VRV327655:VRV327658 WBR327655:WBR327658 WLN327655:WLN327658 WVJ327655:WVJ327658 B393191:B393194 IX393191:IX393194 ST393191:ST393194 ACP393191:ACP393194 AML393191:AML393194 AWH393191:AWH393194 BGD393191:BGD393194 BPZ393191:BPZ393194 BZV393191:BZV393194 CJR393191:CJR393194 CTN393191:CTN393194 DDJ393191:DDJ393194 DNF393191:DNF393194 DXB393191:DXB393194 EGX393191:EGX393194 EQT393191:EQT393194 FAP393191:FAP393194 FKL393191:FKL393194 FUH393191:FUH393194 GED393191:GED393194 GNZ393191:GNZ393194 GXV393191:GXV393194 HHR393191:HHR393194 HRN393191:HRN393194 IBJ393191:IBJ393194 ILF393191:ILF393194 IVB393191:IVB393194 JEX393191:JEX393194 JOT393191:JOT393194 JYP393191:JYP393194 KIL393191:KIL393194 KSH393191:KSH393194 LCD393191:LCD393194 LLZ393191:LLZ393194 LVV393191:LVV393194 MFR393191:MFR393194 MPN393191:MPN393194 MZJ393191:MZJ393194 NJF393191:NJF393194 NTB393191:NTB393194 OCX393191:OCX393194 OMT393191:OMT393194 OWP393191:OWP393194 PGL393191:PGL393194 PQH393191:PQH393194 QAD393191:QAD393194 QJZ393191:QJZ393194 QTV393191:QTV393194 RDR393191:RDR393194 RNN393191:RNN393194 RXJ393191:RXJ393194 SHF393191:SHF393194 SRB393191:SRB393194 TAX393191:TAX393194 TKT393191:TKT393194 TUP393191:TUP393194 UEL393191:UEL393194 UOH393191:UOH393194 UYD393191:UYD393194 VHZ393191:VHZ393194 VRV393191:VRV393194 WBR393191:WBR393194 WLN393191:WLN393194 WVJ393191:WVJ393194 B458727:B458730 IX458727:IX458730 ST458727:ST458730 ACP458727:ACP458730 AML458727:AML458730 AWH458727:AWH458730 BGD458727:BGD458730 BPZ458727:BPZ458730 BZV458727:BZV458730 CJR458727:CJR458730 CTN458727:CTN458730 DDJ458727:DDJ458730 DNF458727:DNF458730 DXB458727:DXB458730 EGX458727:EGX458730 EQT458727:EQT458730 FAP458727:FAP458730 FKL458727:FKL458730 FUH458727:FUH458730 GED458727:GED458730 GNZ458727:GNZ458730 GXV458727:GXV458730 HHR458727:HHR458730 HRN458727:HRN458730 IBJ458727:IBJ458730 ILF458727:ILF458730 IVB458727:IVB458730 JEX458727:JEX458730 JOT458727:JOT458730 JYP458727:JYP458730 KIL458727:KIL458730 KSH458727:KSH458730 LCD458727:LCD458730 LLZ458727:LLZ458730 LVV458727:LVV458730 MFR458727:MFR458730 MPN458727:MPN458730 MZJ458727:MZJ458730 NJF458727:NJF458730 NTB458727:NTB458730 OCX458727:OCX458730 OMT458727:OMT458730 OWP458727:OWP458730 PGL458727:PGL458730 PQH458727:PQH458730 QAD458727:QAD458730 QJZ458727:QJZ458730 QTV458727:QTV458730 RDR458727:RDR458730 RNN458727:RNN458730 RXJ458727:RXJ458730 SHF458727:SHF458730 SRB458727:SRB458730 TAX458727:TAX458730 TKT458727:TKT458730 TUP458727:TUP458730 UEL458727:UEL458730 UOH458727:UOH458730 UYD458727:UYD458730 VHZ458727:VHZ458730 VRV458727:VRV458730 WBR458727:WBR458730 WLN458727:WLN458730 WVJ458727:WVJ458730 B524263:B524266 IX524263:IX524266 ST524263:ST524266 ACP524263:ACP524266 AML524263:AML524266 AWH524263:AWH524266 BGD524263:BGD524266 BPZ524263:BPZ524266 BZV524263:BZV524266 CJR524263:CJR524266 CTN524263:CTN524266 DDJ524263:DDJ524266 DNF524263:DNF524266 DXB524263:DXB524266 EGX524263:EGX524266 EQT524263:EQT524266 FAP524263:FAP524266 FKL524263:FKL524266 FUH524263:FUH524266 GED524263:GED524266 GNZ524263:GNZ524266 GXV524263:GXV524266 HHR524263:HHR524266 HRN524263:HRN524266 IBJ524263:IBJ524266 ILF524263:ILF524266 IVB524263:IVB524266 JEX524263:JEX524266 JOT524263:JOT524266 JYP524263:JYP524266 KIL524263:KIL524266 KSH524263:KSH524266 LCD524263:LCD524266 LLZ524263:LLZ524266 LVV524263:LVV524266 MFR524263:MFR524266 MPN524263:MPN524266 MZJ524263:MZJ524266 NJF524263:NJF524266 NTB524263:NTB524266 OCX524263:OCX524266 OMT524263:OMT524266 OWP524263:OWP524266 PGL524263:PGL524266 PQH524263:PQH524266 QAD524263:QAD524266 QJZ524263:QJZ524266 QTV524263:QTV524266 RDR524263:RDR524266 RNN524263:RNN524266 RXJ524263:RXJ524266 SHF524263:SHF524266 SRB524263:SRB524266 TAX524263:TAX524266 TKT524263:TKT524266 TUP524263:TUP524266 UEL524263:UEL524266 UOH524263:UOH524266 UYD524263:UYD524266 VHZ524263:VHZ524266 VRV524263:VRV524266 WBR524263:WBR524266 WLN524263:WLN524266 WVJ524263:WVJ524266 B589799:B589802 IX589799:IX589802 ST589799:ST589802 ACP589799:ACP589802 AML589799:AML589802 AWH589799:AWH589802 BGD589799:BGD589802 BPZ589799:BPZ589802 BZV589799:BZV589802 CJR589799:CJR589802 CTN589799:CTN589802 DDJ589799:DDJ589802 DNF589799:DNF589802 DXB589799:DXB589802 EGX589799:EGX589802 EQT589799:EQT589802 FAP589799:FAP589802 FKL589799:FKL589802 FUH589799:FUH589802 GED589799:GED589802 GNZ589799:GNZ589802 GXV589799:GXV589802 HHR589799:HHR589802 HRN589799:HRN589802 IBJ589799:IBJ589802 ILF589799:ILF589802 IVB589799:IVB589802 JEX589799:JEX589802 JOT589799:JOT589802 JYP589799:JYP589802 KIL589799:KIL589802 KSH589799:KSH589802 LCD589799:LCD589802 LLZ589799:LLZ589802 LVV589799:LVV589802 MFR589799:MFR589802 MPN589799:MPN589802 MZJ589799:MZJ589802 NJF589799:NJF589802 NTB589799:NTB589802 OCX589799:OCX589802 OMT589799:OMT589802 OWP589799:OWP589802 PGL589799:PGL589802 PQH589799:PQH589802 QAD589799:QAD589802 QJZ589799:QJZ589802 QTV589799:QTV589802 RDR589799:RDR589802 RNN589799:RNN589802 RXJ589799:RXJ589802 SHF589799:SHF589802 SRB589799:SRB589802 TAX589799:TAX589802 TKT589799:TKT589802 TUP589799:TUP589802 UEL589799:UEL589802 UOH589799:UOH589802 UYD589799:UYD589802 VHZ589799:VHZ589802 VRV589799:VRV589802 WBR589799:WBR589802 WLN589799:WLN589802 WVJ589799:WVJ589802 B655335:B655338 IX655335:IX655338 ST655335:ST655338 ACP655335:ACP655338 AML655335:AML655338 AWH655335:AWH655338 BGD655335:BGD655338 BPZ655335:BPZ655338 BZV655335:BZV655338 CJR655335:CJR655338 CTN655335:CTN655338 DDJ655335:DDJ655338 DNF655335:DNF655338 DXB655335:DXB655338 EGX655335:EGX655338 EQT655335:EQT655338 FAP655335:FAP655338 FKL655335:FKL655338 FUH655335:FUH655338 GED655335:GED655338 GNZ655335:GNZ655338 GXV655335:GXV655338 HHR655335:HHR655338 HRN655335:HRN655338 IBJ655335:IBJ655338 ILF655335:ILF655338 IVB655335:IVB655338 JEX655335:JEX655338 JOT655335:JOT655338 JYP655335:JYP655338 KIL655335:KIL655338 KSH655335:KSH655338 LCD655335:LCD655338 LLZ655335:LLZ655338 LVV655335:LVV655338 MFR655335:MFR655338 MPN655335:MPN655338 MZJ655335:MZJ655338 NJF655335:NJF655338 NTB655335:NTB655338 OCX655335:OCX655338 OMT655335:OMT655338 OWP655335:OWP655338 PGL655335:PGL655338 PQH655335:PQH655338 QAD655335:QAD655338 QJZ655335:QJZ655338 QTV655335:QTV655338 RDR655335:RDR655338 RNN655335:RNN655338 RXJ655335:RXJ655338 SHF655335:SHF655338 SRB655335:SRB655338 TAX655335:TAX655338 TKT655335:TKT655338 TUP655335:TUP655338 UEL655335:UEL655338 UOH655335:UOH655338 UYD655335:UYD655338 VHZ655335:VHZ655338 VRV655335:VRV655338 WBR655335:WBR655338 WLN655335:WLN655338 WVJ655335:WVJ655338 B720871:B720874 IX720871:IX720874 ST720871:ST720874 ACP720871:ACP720874 AML720871:AML720874 AWH720871:AWH720874 BGD720871:BGD720874 BPZ720871:BPZ720874 BZV720871:BZV720874 CJR720871:CJR720874 CTN720871:CTN720874 DDJ720871:DDJ720874 DNF720871:DNF720874 DXB720871:DXB720874 EGX720871:EGX720874 EQT720871:EQT720874 FAP720871:FAP720874 FKL720871:FKL720874 FUH720871:FUH720874 GED720871:GED720874 GNZ720871:GNZ720874 GXV720871:GXV720874 HHR720871:HHR720874 HRN720871:HRN720874 IBJ720871:IBJ720874 ILF720871:ILF720874 IVB720871:IVB720874 JEX720871:JEX720874 JOT720871:JOT720874 JYP720871:JYP720874 KIL720871:KIL720874 KSH720871:KSH720874 LCD720871:LCD720874 LLZ720871:LLZ720874 LVV720871:LVV720874 MFR720871:MFR720874 MPN720871:MPN720874 MZJ720871:MZJ720874 NJF720871:NJF720874 NTB720871:NTB720874 OCX720871:OCX720874 OMT720871:OMT720874 OWP720871:OWP720874 PGL720871:PGL720874 PQH720871:PQH720874 QAD720871:QAD720874 QJZ720871:QJZ720874 QTV720871:QTV720874 RDR720871:RDR720874 RNN720871:RNN720874 RXJ720871:RXJ720874 SHF720871:SHF720874 SRB720871:SRB720874 TAX720871:TAX720874 TKT720871:TKT720874 TUP720871:TUP720874 UEL720871:UEL720874 UOH720871:UOH720874 UYD720871:UYD720874 VHZ720871:VHZ720874 VRV720871:VRV720874 WBR720871:WBR720874 WLN720871:WLN720874 WVJ720871:WVJ720874 B786407:B786410 IX786407:IX786410 ST786407:ST786410 ACP786407:ACP786410 AML786407:AML786410 AWH786407:AWH786410 BGD786407:BGD786410 BPZ786407:BPZ786410 BZV786407:BZV786410 CJR786407:CJR786410 CTN786407:CTN786410 DDJ786407:DDJ786410 DNF786407:DNF786410 DXB786407:DXB786410 EGX786407:EGX786410 EQT786407:EQT786410 FAP786407:FAP786410 FKL786407:FKL786410 FUH786407:FUH786410 GED786407:GED786410 GNZ786407:GNZ786410 GXV786407:GXV786410 HHR786407:HHR786410 HRN786407:HRN786410 IBJ786407:IBJ786410 ILF786407:ILF786410 IVB786407:IVB786410 JEX786407:JEX786410 JOT786407:JOT786410 JYP786407:JYP786410 KIL786407:KIL786410 KSH786407:KSH786410 LCD786407:LCD786410 LLZ786407:LLZ786410 LVV786407:LVV786410 MFR786407:MFR786410 MPN786407:MPN786410 MZJ786407:MZJ786410 NJF786407:NJF786410 NTB786407:NTB786410 OCX786407:OCX786410 OMT786407:OMT786410 OWP786407:OWP786410 PGL786407:PGL786410 PQH786407:PQH786410 QAD786407:QAD786410 QJZ786407:QJZ786410 QTV786407:QTV786410 RDR786407:RDR786410 RNN786407:RNN786410 RXJ786407:RXJ786410 SHF786407:SHF786410 SRB786407:SRB786410 TAX786407:TAX786410 TKT786407:TKT786410 TUP786407:TUP786410 UEL786407:UEL786410 UOH786407:UOH786410 UYD786407:UYD786410 VHZ786407:VHZ786410 VRV786407:VRV786410 WBR786407:WBR786410 WLN786407:WLN786410 WVJ786407:WVJ786410 B851943:B851946 IX851943:IX851946 ST851943:ST851946 ACP851943:ACP851946 AML851943:AML851946 AWH851943:AWH851946 BGD851943:BGD851946 BPZ851943:BPZ851946 BZV851943:BZV851946 CJR851943:CJR851946 CTN851943:CTN851946 DDJ851943:DDJ851946 DNF851943:DNF851946 DXB851943:DXB851946 EGX851943:EGX851946 EQT851943:EQT851946 FAP851943:FAP851946 FKL851943:FKL851946 FUH851943:FUH851946 GED851943:GED851946 GNZ851943:GNZ851946 GXV851943:GXV851946 HHR851943:HHR851946 HRN851943:HRN851946 IBJ851943:IBJ851946 ILF851943:ILF851946 IVB851943:IVB851946 JEX851943:JEX851946 JOT851943:JOT851946 JYP851943:JYP851946 KIL851943:KIL851946 KSH851943:KSH851946 LCD851943:LCD851946 LLZ851943:LLZ851946 LVV851943:LVV851946 MFR851943:MFR851946 MPN851943:MPN851946 MZJ851943:MZJ851946 NJF851943:NJF851946 NTB851943:NTB851946 OCX851943:OCX851946 OMT851943:OMT851946 OWP851943:OWP851946 PGL851943:PGL851946 PQH851943:PQH851946 QAD851943:QAD851946 QJZ851943:QJZ851946 QTV851943:QTV851946 RDR851943:RDR851946 RNN851943:RNN851946 RXJ851943:RXJ851946 SHF851943:SHF851946 SRB851943:SRB851946 TAX851943:TAX851946 TKT851943:TKT851946 TUP851943:TUP851946 UEL851943:UEL851946 UOH851943:UOH851946 UYD851943:UYD851946 VHZ851943:VHZ851946 VRV851943:VRV851946 WBR851943:WBR851946 WLN851943:WLN851946 WVJ851943:WVJ851946 B917479:B917482 IX917479:IX917482 ST917479:ST917482 ACP917479:ACP917482 AML917479:AML917482 AWH917479:AWH917482 BGD917479:BGD917482 BPZ917479:BPZ917482 BZV917479:BZV917482 CJR917479:CJR917482 CTN917479:CTN917482 DDJ917479:DDJ917482 DNF917479:DNF917482 DXB917479:DXB917482 EGX917479:EGX917482 EQT917479:EQT917482 FAP917479:FAP917482 FKL917479:FKL917482 FUH917479:FUH917482 GED917479:GED917482 GNZ917479:GNZ917482 GXV917479:GXV917482 HHR917479:HHR917482 HRN917479:HRN917482 IBJ917479:IBJ917482 ILF917479:ILF917482 IVB917479:IVB917482 JEX917479:JEX917482 JOT917479:JOT917482 JYP917479:JYP917482 KIL917479:KIL917482 KSH917479:KSH917482 LCD917479:LCD917482 LLZ917479:LLZ917482 LVV917479:LVV917482 MFR917479:MFR917482 MPN917479:MPN917482 MZJ917479:MZJ917482 NJF917479:NJF917482 NTB917479:NTB917482 OCX917479:OCX917482 OMT917479:OMT917482 OWP917479:OWP917482 PGL917479:PGL917482 PQH917479:PQH917482 QAD917479:QAD917482 QJZ917479:QJZ917482 QTV917479:QTV917482 RDR917479:RDR917482 RNN917479:RNN917482 RXJ917479:RXJ917482 SHF917479:SHF917482 SRB917479:SRB917482 TAX917479:TAX917482 TKT917479:TKT917482 TUP917479:TUP917482 UEL917479:UEL917482 UOH917479:UOH917482 UYD917479:UYD917482 VHZ917479:VHZ917482 VRV917479:VRV917482 WBR917479:WBR917482 WLN917479:WLN917482 WVJ917479:WVJ917482 B983015:B983018 IX983015:IX983018 ST983015:ST983018 ACP983015:ACP983018 AML983015:AML983018 AWH983015:AWH983018 BGD983015:BGD983018 BPZ983015:BPZ983018 BZV983015:BZV983018 CJR983015:CJR983018 CTN983015:CTN983018 DDJ983015:DDJ983018 DNF983015:DNF983018 DXB983015:DXB983018 EGX983015:EGX983018 EQT983015:EQT983018 FAP983015:FAP983018 FKL983015:FKL983018 FUH983015:FUH983018 GED983015:GED983018 GNZ983015:GNZ983018 GXV983015:GXV983018 HHR983015:HHR983018 HRN983015:HRN983018 IBJ983015:IBJ983018 ILF983015:ILF983018 IVB983015:IVB983018 JEX983015:JEX983018 JOT983015:JOT983018 JYP983015:JYP983018 KIL983015:KIL983018 KSH983015:KSH983018 LCD983015:LCD983018 LLZ983015:LLZ983018 LVV983015:LVV983018 MFR983015:MFR983018 MPN983015:MPN983018 MZJ983015:MZJ983018 NJF983015:NJF983018 NTB983015:NTB983018 OCX983015:OCX983018 OMT983015:OMT983018 OWP983015:OWP983018 PGL983015:PGL983018 PQH983015:PQH983018 QAD983015:QAD983018 QJZ983015:QJZ983018 QTV983015:QTV983018 RDR983015:RDR983018 RNN983015:RNN983018 RXJ983015:RXJ983018 SHF983015:SHF983018 SRB983015:SRB983018 TAX983015:TAX983018 TKT983015:TKT983018 TUP983015:TUP983018 UEL983015:UEL983018 UOH983015:UOH983018 UYD983015:UYD983018 VHZ983015:VHZ983018 VRV983015:VRV983018 WBR983015:WBR983018 WLN983015:WLN983018 WVJ983015:WVJ983018 B87:B88 IX87:IX88 ST87:ST88 ACP87:ACP88 AML87:AML88 AWH87:AWH88 BGD87:BGD88 BPZ87:BPZ88 BZV87:BZV88 CJR87:CJR88 CTN87:CTN88 DDJ87:DDJ88 DNF87:DNF88 DXB87:DXB88 EGX87:EGX88 EQT87:EQT88 FAP87:FAP88 FKL87:FKL88 FUH87:FUH88 GED87:GED88 GNZ87:GNZ88 GXV87:GXV88 HHR87:HHR88 HRN87:HRN88 IBJ87:IBJ88 ILF87:ILF88 IVB87:IVB88 JEX87:JEX88 JOT87:JOT88 JYP87:JYP88 KIL87:KIL88 KSH87:KSH88 LCD87:LCD88 LLZ87:LLZ88 LVV87:LVV88 MFR87:MFR88 MPN87:MPN88 MZJ87:MZJ88 NJF87:NJF88 NTB87:NTB88 OCX87:OCX88 OMT87:OMT88 OWP87:OWP88 PGL87:PGL88 PQH87:PQH88 QAD87:QAD88 QJZ87:QJZ88 QTV87:QTV88 RDR87:RDR88 RNN87:RNN88 RXJ87:RXJ88 SHF87:SHF88 SRB87:SRB88 TAX87:TAX88 TKT87:TKT88 TUP87:TUP88 UEL87:UEL88 UOH87:UOH88 UYD87:UYD88 VHZ87:VHZ88 VRV87:VRV88 WBR87:WBR88 WLN87:WLN88 WVJ87:WVJ88 B65582:B65583 IX65582:IX65583 ST65582:ST65583 ACP65582:ACP65583 AML65582:AML65583 AWH65582:AWH65583 BGD65582:BGD65583 BPZ65582:BPZ65583 BZV65582:BZV65583 CJR65582:CJR65583 CTN65582:CTN65583 DDJ65582:DDJ65583 DNF65582:DNF65583 DXB65582:DXB65583 EGX65582:EGX65583 EQT65582:EQT65583 FAP65582:FAP65583 FKL65582:FKL65583 FUH65582:FUH65583 GED65582:GED65583 GNZ65582:GNZ65583 GXV65582:GXV65583 HHR65582:HHR65583 HRN65582:HRN65583 IBJ65582:IBJ65583 ILF65582:ILF65583 IVB65582:IVB65583 JEX65582:JEX65583 JOT65582:JOT65583 JYP65582:JYP65583 KIL65582:KIL65583 KSH65582:KSH65583 LCD65582:LCD65583 LLZ65582:LLZ65583 LVV65582:LVV65583 MFR65582:MFR65583 MPN65582:MPN65583 MZJ65582:MZJ65583 NJF65582:NJF65583 NTB65582:NTB65583 OCX65582:OCX65583 OMT65582:OMT65583 OWP65582:OWP65583 PGL65582:PGL65583 PQH65582:PQH65583 QAD65582:QAD65583 QJZ65582:QJZ65583 QTV65582:QTV65583 RDR65582:RDR65583 RNN65582:RNN65583 RXJ65582:RXJ65583 SHF65582:SHF65583 SRB65582:SRB65583 TAX65582:TAX65583 TKT65582:TKT65583 TUP65582:TUP65583 UEL65582:UEL65583 UOH65582:UOH65583 UYD65582:UYD65583 VHZ65582:VHZ65583 VRV65582:VRV65583 WBR65582:WBR65583 WLN65582:WLN65583 WVJ65582:WVJ65583 B131118:B131119 IX131118:IX131119 ST131118:ST131119 ACP131118:ACP131119 AML131118:AML131119 AWH131118:AWH131119 BGD131118:BGD131119 BPZ131118:BPZ131119 BZV131118:BZV131119 CJR131118:CJR131119 CTN131118:CTN131119 DDJ131118:DDJ131119 DNF131118:DNF131119 DXB131118:DXB131119 EGX131118:EGX131119 EQT131118:EQT131119 FAP131118:FAP131119 FKL131118:FKL131119 FUH131118:FUH131119 GED131118:GED131119 GNZ131118:GNZ131119 GXV131118:GXV131119 HHR131118:HHR131119 HRN131118:HRN131119 IBJ131118:IBJ131119 ILF131118:ILF131119 IVB131118:IVB131119 JEX131118:JEX131119 JOT131118:JOT131119 JYP131118:JYP131119 KIL131118:KIL131119 KSH131118:KSH131119 LCD131118:LCD131119 LLZ131118:LLZ131119 LVV131118:LVV131119 MFR131118:MFR131119 MPN131118:MPN131119 MZJ131118:MZJ131119 NJF131118:NJF131119 NTB131118:NTB131119 OCX131118:OCX131119 OMT131118:OMT131119 OWP131118:OWP131119 PGL131118:PGL131119 PQH131118:PQH131119 QAD131118:QAD131119 QJZ131118:QJZ131119 QTV131118:QTV131119 RDR131118:RDR131119 RNN131118:RNN131119 RXJ131118:RXJ131119 SHF131118:SHF131119 SRB131118:SRB131119 TAX131118:TAX131119 TKT131118:TKT131119 TUP131118:TUP131119 UEL131118:UEL131119 UOH131118:UOH131119 UYD131118:UYD131119 VHZ131118:VHZ131119 VRV131118:VRV131119 WBR131118:WBR131119 WLN131118:WLN131119 WVJ131118:WVJ131119 B196654:B196655 IX196654:IX196655 ST196654:ST196655 ACP196654:ACP196655 AML196654:AML196655 AWH196654:AWH196655 BGD196654:BGD196655 BPZ196654:BPZ196655 BZV196654:BZV196655 CJR196654:CJR196655 CTN196654:CTN196655 DDJ196654:DDJ196655 DNF196654:DNF196655 DXB196654:DXB196655 EGX196654:EGX196655 EQT196654:EQT196655 FAP196654:FAP196655 FKL196654:FKL196655 FUH196654:FUH196655 GED196654:GED196655 GNZ196654:GNZ196655 GXV196654:GXV196655 HHR196654:HHR196655 HRN196654:HRN196655 IBJ196654:IBJ196655 ILF196654:ILF196655 IVB196654:IVB196655 JEX196654:JEX196655 JOT196654:JOT196655 JYP196654:JYP196655 KIL196654:KIL196655 KSH196654:KSH196655 LCD196654:LCD196655 LLZ196654:LLZ196655 LVV196654:LVV196655 MFR196654:MFR196655 MPN196654:MPN196655 MZJ196654:MZJ196655 NJF196654:NJF196655 NTB196654:NTB196655 OCX196654:OCX196655 OMT196654:OMT196655 OWP196654:OWP196655 PGL196654:PGL196655 PQH196654:PQH196655 QAD196654:QAD196655 QJZ196654:QJZ196655 QTV196654:QTV196655 RDR196654:RDR196655 RNN196654:RNN196655 RXJ196654:RXJ196655 SHF196654:SHF196655 SRB196654:SRB196655 TAX196654:TAX196655 TKT196654:TKT196655 TUP196654:TUP196655 UEL196654:UEL196655 UOH196654:UOH196655 UYD196654:UYD196655 VHZ196654:VHZ196655 VRV196654:VRV196655 WBR196654:WBR196655 WLN196654:WLN196655 WVJ196654:WVJ196655 B262190:B262191 IX262190:IX262191 ST262190:ST262191 ACP262190:ACP262191 AML262190:AML262191 AWH262190:AWH262191 BGD262190:BGD262191 BPZ262190:BPZ262191 BZV262190:BZV262191 CJR262190:CJR262191 CTN262190:CTN262191 DDJ262190:DDJ262191 DNF262190:DNF262191 DXB262190:DXB262191 EGX262190:EGX262191 EQT262190:EQT262191 FAP262190:FAP262191 FKL262190:FKL262191 FUH262190:FUH262191 GED262190:GED262191 GNZ262190:GNZ262191 GXV262190:GXV262191 HHR262190:HHR262191 HRN262190:HRN262191 IBJ262190:IBJ262191 ILF262190:ILF262191 IVB262190:IVB262191 JEX262190:JEX262191 JOT262190:JOT262191 JYP262190:JYP262191 KIL262190:KIL262191 KSH262190:KSH262191 LCD262190:LCD262191 LLZ262190:LLZ262191 LVV262190:LVV262191 MFR262190:MFR262191 MPN262190:MPN262191 MZJ262190:MZJ262191 NJF262190:NJF262191 NTB262190:NTB262191 OCX262190:OCX262191 OMT262190:OMT262191 OWP262190:OWP262191 PGL262190:PGL262191 PQH262190:PQH262191 QAD262190:QAD262191 QJZ262190:QJZ262191 QTV262190:QTV262191 RDR262190:RDR262191 RNN262190:RNN262191 RXJ262190:RXJ262191 SHF262190:SHF262191 SRB262190:SRB262191 TAX262190:TAX262191 TKT262190:TKT262191 TUP262190:TUP262191 UEL262190:UEL262191 UOH262190:UOH262191 UYD262190:UYD262191 VHZ262190:VHZ262191 VRV262190:VRV262191 WBR262190:WBR262191 WLN262190:WLN262191 WVJ262190:WVJ262191 B327726:B327727 IX327726:IX327727 ST327726:ST327727 ACP327726:ACP327727 AML327726:AML327727 AWH327726:AWH327727 BGD327726:BGD327727 BPZ327726:BPZ327727 BZV327726:BZV327727 CJR327726:CJR327727 CTN327726:CTN327727 DDJ327726:DDJ327727 DNF327726:DNF327727 DXB327726:DXB327727 EGX327726:EGX327727 EQT327726:EQT327727 FAP327726:FAP327727 FKL327726:FKL327727 FUH327726:FUH327727 GED327726:GED327727 GNZ327726:GNZ327727 GXV327726:GXV327727 HHR327726:HHR327727 HRN327726:HRN327727 IBJ327726:IBJ327727 ILF327726:ILF327727 IVB327726:IVB327727 JEX327726:JEX327727 JOT327726:JOT327727 JYP327726:JYP327727 KIL327726:KIL327727 KSH327726:KSH327727 LCD327726:LCD327727 LLZ327726:LLZ327727 LVV327726:LVV327727 MFR327726:MFR327727 MPN327726:MPN327727 MZJ327726:MZJ327727 NJF327726:NJF327727 NTB327726:NTB327727 OCX327726:OCX327727 OMT327726:OMT327727 OWP327726:OWP327727 PGL327726:PGL327727 PQH327726:PQH327727 QAD327726:QAD327727 QJZ327726:QJZ327727 QTV327726:QTV327727 RDR327726:RDR327727 RNN327726:RNN327727 RXJ327726:RXJ327727 SHF327726:SHF327727 SRB327726:SRB327727 TAX327726:TAX327727 TKT327726:TKT327727 TUP327726:TUP327727 UEL327726:UEL327727 UOH327726:UOH327727 UYD327726:UYD327727 VHZ327726:VHZ327727 VRV327726:VRV327727 WBR327726:WBR327727 WLN327726:WLN327727 WVJ327726:WVJ327727 B393262:B393263 IX393262:IX393263 ST393262:ST393263 ACP393262:ACP393263 AML393262:AML393263 AWH393262:AWH393263 BGD393262:BGD393263 BPZ393262:BPZ393263 BZV393262:BZV393263 CJR393262:CJR393263 CTN393262:CTN393263 DDJ393262:DDJ393263 DNF393262:DNF393263 DXB393262:DXB393263 EGX393262:EGX393263 EQT393262:EQT393263 FAP393262:FAP393263 FKL393262:FKL393263 FUH393262:FUH393263 GED393262:GED393263 GNZ393262:GNZ393263 GXV393262:GXV393263 HHR393262:HHR393263 HRN393262:HRN393263 IBJ393262:IBJ393263 ILF393262:ILF393263 IVB393262:IVB393263 JEX393262:JEX393263 JOT393262:JOT393263 JYP393262:JYP393263 KIL393262:KIL393263 KSH393262:KSH393263 LCD393262:LCD393263 LLZ393262:LLZ393263 LVV393262:LVV393263 MFR393262:MFR393263 MPN393262:MPN393263 MZJ393262:MZJ393263 NJF393262:NJF393263 NTB393262:NTB393263 OCX393262:OCX393263 OMT393262:OMT393263 OWP393262:OWP393263 PGL393262:PGL393263 PQH393262:PQH393263 QAD393262:QAD393263 QJZ393262:QJZ393263 QTV393262:QTV393263 RDR393262:RDR393263 RNN393262:RNN393263 RXJ393262:RXJ393263 SHF393262:SHF393263 SRB393262:SRB393263 TAX393262:TAX393263 TKT393262:TKT393263 TUP393262:TUP393263 UEL393262:UEL393263 UOH393262:UOH393263 UYD393262:UYD393263 VHZ393262:VHZ393263 VRV393262:VRV393263 WBR393262:WBR393263 WLN393262:WLN393263 WVJ393262:WVJ393263 B458798:B458799 IX458798:IX458799 ST458798:ST458799 ACP458798:ACP458799 AML458798:AML458799 AWH458798:AWH458799 BGD458798:BGD458799 BPZ458798:BPZ458799 BZV458798:BZV458799 CJR458798:CJR458799 CTN458798:CTN458799 DDJ458798:DDJ458799 DNF458798:DNF458799 DXB458798:DXB458799 EGX458798:EGX458799 EQT458798:EQT458799 FAP458798:FAP458799 FKL458798:FKL458799 FUH458798:FUH458799 GED458798:GED458799 GNZ458798:GNZ458799 GXV458798:GXV458799 HHR458798:HHR458799 HRN458798:HRN458799 IBJ458798:IBJ458799 ILF458798:ILF458799 IVB458798:IVB458799 JEX458798:JEX458799 JOT458798:JOT458799 JYP458798:JYP458799 KIL458798:KIL458799 KSH458798:KSH458799 LCD458798:LCD458799 LLZ458798:LLZ458799 LVV458798:LVV458799 MFR458798:MFR458799 MPN458798:MPN458799 MZJ458798:MZJ458799 NJF458798:NJF458799 NTB458798:NTB458799 OCX458798:OCX458799 OMT458798:OMT458799 OWP458798:OWP458799 PGL458798:PGL458799 PQH458798:PQH458799 QAD458798:QAD458799 QJZ458798:QJZ458799 QTV458798:QTV458799 RDR458798:RDR458799 RNN458798:RNN458799 RXJ458798:RXJ458799 SHF458798:SHF458799 SRB458798:SRB458799 TAX458798:TAX458799 TKT458798:TKT458799 TUP458798:TUP458799 UEL458798:UEL458799 UOH458798:UOH458799 UYD458798:UYD458799 VHZ458798:VHZ458799 VRV458798:VRV458799 WBR458798:WBR458799 WLN458798:WLN458799 WVJ458798:WVJ458799 B524334:B524335 IX524334:IX524335 ST524334:ST524335 ACP524334:ACP524335 AML524334:AML524335 AWH524334:AWH524335 BGD524334:BGD524335 BPZ524334:BPZ524335 BZV524334:BZV524335 CJR524334:CJR524335 CTN524334:CTN524335 DDJ524334:DDJ524335 DNF524334:DNF524335 DXB524334:DXB524335 EGX524334:EGX524335 EQT524334:EQT524335 FAP524334:FAP524335 FKL524334:FKL524335 FUH524334:FUH524335 GED524334:GED524335 GNZ524334:GNZ524335 GXV524334:GXV524335 HHR524334:HHR524335 HRN524334:HRN524335 IBJ524334:IBJ524335 ILF524334:ILF524335 IVB524334:IVB524335 JEX524334:JEX524335 JOT524334:JOT524335 JYP524334:JYP524335 KIL524334:KIL524335 KSH524334:KSH524335 LCD524334:LCD524335 LLZ524334:LLZ524335 LVV524334:LVV524335 MFR524334:MFR524335 MPN524334:MPN524335 MZJ524334:MZJ524335 NJF524334:NJF524335 NTB524334:NTB524335 OCX524334:OCX524335 OMT524334:OMT524335 OWP524334:OWP524335 PGL524334:PGL524335 PQH524334:PQH524335 QAD524334:QAD524335 QJZ524334:QJZ524335 QTV524334:QTV524335 RDR524334:RDR524335 RNN524334:RNN524335 RXJ524334:RXJ524335 SHF524334:SHF524335 SRB524334:SRB524335 TAX524334:TAX524335 TKT524334:TKT524335 TUP524334:TUP524335 UEL524334:UEL524335 UOH524334:UOH524335 UYD524334:UYD524335 VHZ524334:VHZ524335 VRV524334:VRV524335 WBR524334:WBR524335 WLN524334:WLN524335 WVJ524334:WVJ524335 B589870:B589871 IX589870:IX589871 ST589870:ST589871 ACP589870:ACP589871 AML589870:AML589871 AWH589870:AWH589871 BGD589870:BGD589871 BPZ589870:BPZ589871 BZV589870:BZV589871 CJR589870:CJR589871 CTN589870:CTN589871 DDJ589870:DDJ589871 DNF589870:DNF589871 DXB589870:DXB589871 EGX589870:EGX589871 EQT589870:EQT589871 FAP589870:FAP589871 FKL589870:FKL589871 FUH589870:FUH589871 GED589870:GED589871 GNZ589870:GNZ589871 GXV589870:GXV589871 HHR589870:HHR589871 HRN589870:HRN589871 IBJ589870:IBJ589871 ILF589870:ILF589871 IVB589870:IVB589871 JEX589870:JEX589871 JOT589870:JOT589871 JYP589870:JYP589871 KIL589870:KIL589871 KSH589870:KSH589871 LCD589870:LCD589871 LLZ589870:LLZ589871 LVV589870:LVV589871 MFR589870:MFR589871 MPN589870:MPN589871 MZJ589870:MZJ589871 NJF589870:NJF589871 NTB589870:NTB589871 OCX589870:OCX589871 OMT589870:OMT589871 OWP589870:OWP589871 PGL589870:PGL589871 PQH589870:PQH589871 QAD589870:QAD589871 QJZ589870:QJZ589871 QTV589870:QTV589871 RDR589870:RDR589871 RNN589870:RNN589871 RXJ589870:RXJ589871 SHF589870:SHF589871 SRB589870:SRB589871 TAX589870:TAX589871 TKT589870:TKT589871 TUP589870:TUP589871 UEL589870:UEL589871 UOH589870:UOH589871 UYD589870:UYD589871 VHZ589870:VHZ589871 VRV589870:VRV589871 WBR589870:WBR589871 WLN589870:WLN589871 WVJ589870:WVJ589871 B655406:B655407 IX655406:IX655407 ST655406:ST655407 ACP655406:ACP655407 AML655406:AML655407 AWH655406:AWH655407 BGD655406:BGD655407 BPZ655406:BPZ655407 BZV655406:BZV655407 CJR655406:CJR655407 CTN655406:CTN655407 DDJ655406:DDJ655407 DNF655406:DNF655407 DXB655406:DXB655407 EGX655406:EGX655407 EQT655406:EQT655407 FAP655406:FAP655407 FKL655406:FKL655407 FUH655406:FUH655407 GED655406:GED655407 GNZ655406:GNZ655407 GXV655406:GXV655407 HHR655406:HHR655407 HRN655406:HRN655407 IBJ655406:IBJ655407 ILF655406:ILF655407 IVB655406:IVB655407 JEX655406:JEX655407 JOT655406:JOT655407 JYP655406:JYP655407 KIL655406:KIL655407 KSH655406:KSH655407 LCD655406:LCD655407 LLZ655406:LLZ655407 LVV655406:LVV655407 MFR655406:MFR655407 MPN655406:MPN655407 MZJ655406:MZJ655407 NJF655406:NJF655407 NTB655406:NTB655407 OCX655406:OCX655407 OMT655406:OMT655407 OWP655406:OWP655407 PGL655406:PGL655407 PQH655406:PQH655407 QAD655406:QAD655407 QJZ655406:QJZ655407 QTV655406:QTV655407 RDR655406:RDR655407 RNN655406:RNN655407 RXJ655406:RXJ655407 SHF655406:SHF655407 SRB655406:SRB655407 TAX655406:TAX655407 TKT655406:TKT655407 TUP655406:TUP655407 UEL655406:UEL655407 UOH655406:UOH655407 UYD655406:UYD655407 VHZ655406:VHZ655407 VRV655406:VRV655407 WBR655406:WBR655407 WLN655406:WLN655407 WVJ655406:WVJ655407 B720942:B720943 IX720942:IX720943 ST720942:ST720943 ACP720942:ACP720943 AML720942:AML720943 AWH720942:AWH720943 BGD720942:BGD720943 BPZ720942:BPZ720943 BZV720942:BZV720943 CJR720942:CJR720943 CTN720942:CTN720943 DDJ720942:DDJ720943 DNF720942:DNF720943 DXB720942:DXB720943 EGX720942:EGX720943 EQT720942:EQT720943 FAP720942:FAP720943 FKL720942:FKL720943 FUH720942:FUH720943 GED720942:GED720943 GNZ720942:GNZ720943 GXV720942:GXV720943 HHR720942:HHR720943 HRN720942:HRN720943 IBJ720942:IBJ720943 ILF720942:ILF720943 IVB720942:IVB720943 JEX720942:JEX720943 JOT720942:JOT720943 JYP720942:JYP720943 KIL720942:KIL720943 KSH720942:KSH720943 LCD720942:LCD720943 LLZ720942:LLZ720943 LVV720942:LVV720943 MFR720942:MFR720943 MPN720942:MPN720943 MZJ720942:MZJ720943 NJF720942:NJF720943 NTB720942:NTB720943 OCX720942:OCX720943 OMT720942:OMT720943 OWP720942:OWP720943 PGL720942:PGL720943 PQH720942:PQH720943 QAD720942:QAD720943 QJZ720942:QJZ720943 QTV720942:QTV720943 RDR720942:RDR720943 RNN720942:RNN720943 RXJ720942:RXJ720943 SHF720942:SHF720943 SRB720942:SRB720943 TAX720942:TAX720943 TKT720942:TKT720943 TUP720942:TUP720943 UEL720942:UEL720943 UOH720942:UOH720943 UYD720942:UYD720943 VHZ720942:VHZ720943 VRV720942:VRV720943 WBR720942:WBR720943 WLN720942:WLN720943 WVJ720942:WVJ720943 B786478:B786479 IX786478:IX786479 ST786478:ST786479 ACP786478:ACP786479 AML786478:AML786479 AWH786478:AWH786479 BGD786478:BGD786479 BPZ786478:BPZ786479 BZV786478:BZV786479 CJR786478:CJR786479 CTN786478:CTN786479 DDJ786478:DDJ786479 DNF786478:DNF786479 DXB786478:DXB786479 EGX786478:EGX786479 EQT786478:EQT786479 FAP786478:FAP786479 FKL786478:FKL786479 FUH786478:FUH786479 GED786478:GED786479 GNZ786478:GNZ786479 GXV786478:GXV786479 HHR786478:HHR786479 HRN786478:HRN786479 IBJ786478:IBJ786479 ILF786478:ILF786479 IVB786478:IVB786479 JEX786478:JEX786479 JOT786478:JOT786479 JYP786478:JYP786479 KIL786478:KIL786479 KSH786478:KSH786479 LCD786478:LCD786479 LLZ786478:LLZ786479 LVV786478:LVV786479 MFR786478:MFR786479 MPN786478:MPN786479 MZJ786478:MZJ786479 NJF786478:NJF786479 NTB786478:NTB786479 OCX786478:OCX786479 OMT786478:OMT786479 OWP786478:OWP786479 PGL786478:PGL786479 PQH786478:PQH786479 QAD786478:QAD786479 QJZ786478:QJZ786479 QTV786478:QTV786479 RDR786478:RDR786479 RNN786478:RNN786479 RXJ786478:RXJ786479 SHF786478:SHF786479 SRB786478:SRB786479 TAX786478:TAX786479 TKT786478:TKT786479 TUP786478:TUP786479 UEL786478:UEL786479 UOH786478:UOH786479 UYD786478:UYD786479 VHZ786478:VHZ786479 VRV786478:VRV786479 WBR786478:WBR786479 WLN786478:WLN786479 WVJ786478:WVJ786479 B852014:B852015 IX852014:IX852015 ST852014:ST852015 ACP852014:ACP852015 AML852014:AML852015 AWH852014:AWH852015 BGD852014:BGD852015 BPZ852014:BPZ852015 BZV852014:BZV852015 CJR852014:CJR852015 CTN852014:CTN852015 DDJ852014:DDJ852015 DNF852014:DNF852015 DXB852014:DXB852015 EGX852014:EGX852015 EQT852014:EQT852015 FAP852014:FAP852015 FKL852014:FKL852015 FUH852014:FUH852015 GED852014:GED852015 GNZ852014:GNZ852015 GXV852014:GXV852015 HHR852014:HHR852015 HRN852014:HRN852015 IBJ852014:IBJ852015 ILF852014:ILF852015 IVB852014:IVB852015 JEX852014:JEX852015 JOT852014:JOT852015 JYP852014:JYP852015 KIL852014:KIL852015 KSH852014:KSH852015 LCD852014:LCD852015 LLZ852014:LLZ852015 LVV852014:LVV852015 MFR852014:MFR852015 MPN852014:MPN852015 MZJ852014:MZJ852015 NJF852014:NJF852015 NTB852014:NTB852015 OCX852014:OCX852015 OMT852014:OMT852015 OWP852014:OWP852015 PGL852014:PGL852015 PQH852014:PQH852015 QAD852014:QAD852015 QJZ852014:QJZ852015 QTV852014:QTV852015 RDR852014:RDR852015 RNN852014:RNN852015 RXJ852014:RXJ852015 SHF852014:SHF852015 SRB852014:SRB852015 TAX852014:TAX852015 TKT852014:TKT852015 TUP852014:TUP852015 UEL852014:UEL852015 UOH852014:UOH852015 UYD852014:UYD852015 VHZ852014:VHZ852015 VRV852014:VRV852015 WBR852014:WBR852015 WLN852014:WLN852015 WVJ852014:WVJ852015 B917550:B917551 IX917550:IX917551 ST917550:ST917551 ACP917550:ACP917551 AML917550:AML917551 AWH917550:AWH917551 BGD917550:BGD917551 BPZ917550:BPZ917551 BZV917550:BZV917551 CJR917550:CJR917551 CTN917550:CTN917551 DDJ917550:DDJ917551 DNF917550:DNF917551 DXB917550:DXB917551 EGX917550:EGX917551 EQT917550:EQT917551 FAP917550:FAP917551 FKL917550:FKL917551 FUH917550:FUH917551 GED917550:GED917551 GNZ917550:GNZ917551 GXV917550:GXV917551 HHR917550:HHR917551 HRN917550:HRN917551 IBJ917550:IBJ917551 ILF917550:ILF917551 IVB917550:IVB917551 JEX917550:JEX917551 JOT917550:JOT917551 JYP917550:JYP917551 KIL917550:KIL917551 KSH917550:KSH917551 LCD917550:LCD917551 LLZ917550:LLZ917551 LVV917550:LVV917551 MFR917550:MFR917551 MPN917550:MPN917551 MZJ917550:MZJ917551 NJF917550:NJF917551 NTB917550:NTB917551 OCX917550:OCX917551 OMT917550:OMT917551 OWP917550:OWP917551 PGL917550:PGL917551 PQH917550:PQH917551 QAD917550:QAD917551 QJZ917550:QJZ917551 QTV917550:QTV917551 RDR917550:RDR917551 RNN917550:RNN917551 RXJ917550:RXJ917551 SHF917550:SHF917551 SRB917550:SRB917551 TAX917550:TAX917551 TKT917550:TKT917551 TUP917550:TUP917551 UEL917550:UEL917551 UOH917550:UOH917551 UYD917550:UYD917551 VHZ917550:VHZ917551 VRV917550:VRV917551 WBR917550:WBR917551 WLN917550:WLN917551 WVJ917550:WVJ917551 B983086:B983087 IX983086:IX983087 ST983086:ST983087 ACP983086:ACP983087 AML983086:AML983087 AWH983086:AWH983087 BGD983086:BGD983087 BPZ983086:BPZ983087 BZV983086:BZV983087 CJR983086:CJR983087 CTN983086:CTN983087 DDJ983086:DDJ983087 DNF983086:DNF983087 DXB983086:DXB983087 EGX983086:EGX983087 EQT983086:EQT983087 FAP983086:FAP983087 FKL983086:FKL983087 FUH983086:FUH983087 GED983086:GED983087 GNZ983086:GNZ983087 GXV983086:GXV983087 HHR983086:HHR983087 HRN983086:HRN983087 IBJ983086:IBJ983087 ILF983086:ILF983087 IVB983086:IVB983087 JEX983086:JEX983087 JOT983086:JOT983087 JYP983086:JYP983087 KIL983086:KIL983087 KSH983086:KSH983087 LCD983086:LCD983087 LLZ983086:LLZ983087 LVV983086:LVV983087 MFR983086:MFR983087 MPN983086:MPN983087 MZJ983086:MZJ983087 NJF983086:NJF983087 NTB983086:NTB983087 OCX983086:OCX983087 OMT983086:OMT983087 OWP983086:OWP983087 PGL983086:PGL983087 PQH983086:PQH983087 QAD983086:QAD983087 QJZ983086:QJZ983087 QTV983086:QTV983087 RDR983086:RDR983087 RNN983086:RNN983087 RXJ983086:RXJ983087 SHF983086:SHF983087 SRB983086:SRB983087 TAX983086:TAX983087 TKT983086:TKT983087 TUP983086:TUP983087 UEL983086:UEL983087 UOH983086:UOH983087 UYD983086:UYD983087 VHZ983086:VHZ983087 VRV983086:VRV983087 WBR983086:WBR983087 WLN983086:WLN983087 WVJ983086:WVJ983087 B90 IX90 ST90 ACP90 AML90 AWH90 BGD90 BPZ90 BZV90 CJR90 CTN90 DDJ90 DNF90 DXB90 EGX90 EQT90 FAP90 FKL90 FUH90 GED90 GNZ90 GXV90 HHR90 HRN90 IBJ90 ILF90 IVB90 JEX90 JOT90 JYP90 KIL90 KSH90 LCD90 LLZ90 LVV90 MFR90 MPN90 MZJ90 NJF90 NTB90 OCX90 OMT90 OWP90 PGL90 PQH90 QAD90 QJZ90 QTV90 RDR90 RNN90 RXJ90 SHF90 SRB90 TAX90 TKT90 TUP90 UEL90 UOH90 UYD90 VHZ90 VRV90 WBR90 WLN90 WVJ90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B92 IX92 ST92 ACP92 AML92 AWH92 BGD92 BPZ92 BZV92 CJR92 CTN92 DDJ92 DNF92 DXB92 EGX92 EQT92 FAP92 FKL92 FUH92 GED92 GNZ92 GXV92 HHR92 HRN92 IBJ92 ILF92 IVB92 JEX92 JOT92 JYP92 KIL92 KSH92 LCD92 LLZ92 LVV92 MFR92 MPN92 MZJ92 NJF92 NTB92 OCX92 OMT92 OWP92 PGL92 PQH92 QAD92 QJZ92 QTV92 RDR92 RNN92 RXJ92 SHF92 SRB92 TAX92 TKT92 TUP92 UEL92 UOH92 UYD92 VHZ92 VRV92 WBR92 WLN92 WVJ92 B65587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B131123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B196659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B262195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B327731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B393267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B458803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B524339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B589875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B655411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B720947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B786483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B852019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B917555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B983091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B79 IX79 ST79 ACP79 AML79 AWH79 BGD79 BPZ79 BZV79 CJR79 CTN79 DDJ79 DNF79 DXB79 EGX79 EQT79 FAP79 FKL79 FUH79 GED79 GNZ79 GXV79 HHR79 HRN79 IBJ79 ILF79 IVB79 JEX79 JOT79 JYP79 KIL79 KSH79 LCD79 LLZ79 LVV79 MFR79 MPN79 MZJ79 NJF79 NTB79 OCX79 OMT79 OWP79 PGL79 PQH79 QAD79 QJZ79 QTV79 RDR79 RNN79 RXJ79 SHF79 SRB79 TAX79 TKT79 TUP79 UEL79 UOH79 UYD79 VHZ79 VRV79 WBR79 WLN79 WVJ79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B65561:B65563 IX65561:IX65563 ST65561:ST65563 ACP65561:ACP65563 AML65561:AML65563 AWH65561:AWH65563 BGD65561:BGD65563 BPZ65561:BPZ65563 BZV65561:BZV65563 CJR65561:CJR65563 CTN65561:CTN65563 DDJ65561:DDJ65563 DNF65561:DNF65563 DXB65561:DXB65563 EGX65561:EGX65563 EQT65561:EQT65563 FAP65561:FAP65563 FKL65561:FKL65563 FUH65561:FUH65563 GED65561:GED65563 GNZ65561:GNZ65563 GXV65561:GXV65563 HHR65561:HHR65563 HRN65561:HRN65563 IBJ65561:IBJ65563 ILF65561:ILF65563 IVB65561:IVB65563 JEX65561:JEX65563 JOT65561:JOT65563 JYP65561:JYP65563 KIL65561:KIL65563 KSH65561:KSH65563 LCD65561:LCD65563 LLZ65561:LLZ65563 LVV65561:LVV65563 MFR65561:MFR65563 MPN65561:MPN65563 MZJ65561:MZJ65563 NJF65561:NJF65563 NTB65561:NTB65563 OCX65561:OCX65563 OMT65561:OMT65563 OWP65561:OWP65563 PGL65561:PGL65563 PQH65561:PQH65563 QAD65561:QAD65563 QJZ65561:QJZ65563 QTV65561:QTV65563 RDR65561:RDR65563 RNN65561:RNN65563 RXJ65561:RXJ65563 SHF65561:SHF65563 SRB65561:SRB65563 TAX65561:TAX65563 TKT65561:TKT65563 TUP65561:TUP65563 UEL65561:UEL65563 UOH65561:UOH65563 UYD65561:UYD65563 VHZ65561:VHZ65563 VRV65561:VRV65563 WBR65561:WBR65563 WLN65561:WLN65563 WVJ65561:WVJ65563 B131097:B131099 IX131097:IX131099 ST131097:ST131099 ACP131097:ACP131099 AML131097:AML131099 AWH131097:AWH131099 BGD131097:BGD131099 BPZ131097:BPZ131099 BZV131097:BZV131099 CJR131097:CJR131099 CTN131097:CTN131099 DDJ131097:DDJ131099 DNF131097:DNF131099 DXB131097:DXB131099 EGX131097:EGX131099 EQT131097:EQT131099 FAP131097:FAP131099 FKL131097:FKL131099 FUH131097:FUH131099 GED131097:GED131099 GNZ131097:GNZ131099 GXV131097:GXV131099 HHR131097:HHR131099 HRN131097:HRN131099 IBJ131097:IBJ131099 ILF131097:ILF131099 IVB131097:IVB131099 JEX131097:JEX131099 JOT131097:JOT131099 JYP131097:JYP131099 KIL131097:KIL131099 KSH131097:KSH131099 LCD131097:LCD131099 LLZ131097:LLZ131099 LVV131097:LVV131099 MFR131097:MFR131099 MPN131097:MPN131099 MZJ131097:MZJ131099 NJF131097:NJF131099 NTB131097:NTB131099 OCX131097:OCX131099 OMT131097:OMT131099 OWP131097:OWP131099 PGL131097:PGL131099 PQH131097:PQH131099 QAD131097:QAD131099 QJZ131097:QJZ131099 QTV131097:QTV131099 RDR131097:RDR131099 RNN131097:RNN131099 RXJ131097:RXJ131099 SHF131097:SHF131099 SRB131097:SRB131099 TAX131097:TAX131099 TKT131097:TKT131099 TUP131097:TUP131099 UEL131097:UEL131099 UOH131097:UOH131099 UYD131097:UYD131099 VHZ131097:VHZ131099 VRV131097:VRV131099 WBR131097:WBR131099 WLN131097:WLN131099 WVJ131097:WVJ131099 B196633:B196635 IX196633:IX196635 ST196633:ST196635 ACP196633:ACP196635 AML196633:AML196635 AWH196633:AWH196635 BGD196633:BGD196635 BPZ196633:BPZ196635 BZV196633:BZV196635 CJR196633:CJR196635 CTN196633:CTN196635 DDJ196633:DDJ196635 DNF196633:DNF196635 DXB196633:DXB196635 EGX196633:EGX196635 EQT196633:EQT196635 FAP196633:FAP196635 FKL196633:FKL196635 FUH196633:FUH196635 GED196633:GED196635 GNZ196633:GNZ196635 GXV196633:GXV196635 HHR196633:HHR196635 HRN196633:HRN196635 IBJ196633:IBJ196635 ILF196633:ILF196635 IVB196633:IVB196635 JEX196633:JEX196635 JOT196633:JOT196635 JYP196633:JYP196635 KIL196633:KIL196635 KSH196633:KSH196635 LCD196633:LCD196635 LLZ196633:LLZ196635 LVV196633:LVV196635 MFR196633:MFR196635 MPN196633:MPN196635 MZJ196633:MZJ196635 NJF196633:NJF196635 NTB196633:NTB196635 OCX196633:OCX196635 OMT196633:OMT196635 OWP196633:OWP196635 PGL196633:PGL196635 PQH196633:PQH196635 QAD196633:QAD196635 QJZ196633:QJZ196635 QTV196633:QTV196635 RDR196633:RDR196635 RNN196633:RNN196635 RXJ196633:RXJ196635 SHF196633:SHF196635 SRB196633:SRB196635 TAX196633:TAX196635 TKT196633:TKT196635 TUP196633:TUP196635 UEL196633:UEL196635 UOH196633:UOH196635 UYD196633:UYD196635 VHZ196633:VHZ196635 VRV196633:VRV196635 WBR196633:WBR196635 WLN196633:WLN196635 WVJ196633:WVJ196635 B262169:B262171 IX262169:IX262171 ST262169:ST262171 ACP262169:ACP262171 AML262169:AML262171 AWH262169:AWH262171 BGD262169:BGD262171 BPZ262169:BPZ262171 BZV262169:BZV262171 CJR262169:CJR262171 CTN262169:CTN262171 DDJ262169:DDJ262171 DNF262169:DNF262171 DXB262169:DXB262171 EGX262169:EGX262171 EQT262169:EQT262171 FAP262169:FAP262171 FKL262169:FKL262171 FUH262169:FUH262171 GED262169:GED262171 GNZ262169:GNZ262171 GXV262169:GXV262171 HHR262169:HHR262171 HRN262169:HRN262171 IBJ262169:IBJ262171 ILF262169:ILF262171 IVB262169:IVB262171 JEX262169:JEX262171 JOT262169:JOT262171 JYP262169:JYP262171 KIL262169:KIL262171 KSH262169:KSH262171 LCD262169:LCD262171 LLZ262169:LLZ262171 LVV262169:LVV262171 MFR262169:MFR262171 MPN262169:MPN262171 MZJ262169:MZJ262171 NJF262169:NJF262171 NTB262169:NTB262171 OCX262169:OCX262171 OMT262169:OMT262171 OWP262169:OWP262171 PGL262169:PGL262171 PQH262169:PQH262171 QAD262169:QAD262171 QJZ262169:QJZ262171 QTV262169:QTV262171 RDR262169:RDR262171 RNN262169:RNN262171 RXJ262169:RXJ262171 SHF262169:SHF262171 SRB262169:SRB262171 TAX262169:TAX262171 TKT262169:TKT262171 TUP262169:TUP262171 UEL262169:UEL262171 UOH262169:UOH262171 UYD262169:UYD262171 VHZ262169:VHZ262171 VRV262169:VRV262171 WBR262169:WBR262171 WLN262169:WLN262171 WVJ262169:WVJ262171 B327705:B327707 IX327705:IX327707 ST327705:ST327707 ACP327705:ACP327707 AML327705:AML327707 AWH327705:AWH327707 BGD327705:BGD327707 BPZ327705:BPZ327707 BZV327705:BZV327707 CJR327705:CJR327707 CTN327705:CTN327707 DDJ327705:DDJ327707 DNF327705:DNF327707 DXB327705:DXB327707 EGX327705:EGX327707 EQT327705:EQT327707 FAP327705:FAP327707 FKL327705:FKL327707 FUH327705:FUH327707 GED327705:GED327707 GNZ327705:GNZ327707 GXV327705:GXV327707 HHR327705:HHR327707 HRN327705:HRN327707 IBJ327705:IBJ327707 ILF327705:ILF327707 IVB327705:IVB327707 JEX327705:JEX327707 JOT327705:JOT327707 JYP327705:JYP327707 KIL327705:KIL327707 KSH327705:KSH327707 LCD327705:LCD327707 LLZ327705:LLZ327707 LVV327705:LVV327707 MFR327705:MFR327707 MPN327705:MPN327707 MZJ327705:MZJ327707 NJF327705:NJF327707 NTB327705:NTB327707 OCX327705:OCX327707 OMT327705:OMT327707 OWP327705:OWP327707 PGL327705:PGL327707 PQH327705:PQH327707 QAD327705:QAD327707 QJZ327705:QJZ327707 QTV327705:QTV327707 RDR327705:RDR327707 RNN327705:RNN327707 RXJ327705:RXJ327707 SHF327705:SHF327707 SRB327705:SRB327707 TAX327705:TAX327707 TKT327705:TKT327707 TUP327705:TUP327707 UEL327705:UEL327707 UOH327705:UOH327707 UYD327705:UYD327707 VHZ327705:VHZ327707 VRV327705:VRV327707 WBR327705:WBR327707 WLN327705:WLN327707 WVJ327705:WVJ327707 B393241:B393243 IX393241:IX393243 ST393241:ST393243 ACP393241:ACP393243 AML393241:AML393243 AWH393241:AWH393243 BGD393241:BGD393243 BPZ393241:BPZ393243 BZV393241:BZV393243 CJR393241:CJR393243 CTN393241:CTN393243 DDJ393241:DDJ393243 DNF393241:DNF393243 DXB393241:DXB393243 EGX393241:EGX393243 EQT393241:EQT393243 FAP393241:FAP393243 FKL393241:FKL393243 FUH393241:FUH393243 GED393241:GED393243 GNZ393241:GNZ393243 GXV393241:GXV393243 HHR393241:HHR393243 HRN393241:HRN393243 IBJ393241:IBJ393243 ILF393241:ILF393243 IVB393241:IVB393243 JEX393241:JEX393243 JOT393241:JOT393243 JYP393241:JYP393243 KIL393241:KIL393243 KSH393241:KSH393243 LCD393241:LCD393243 LLZ393241:LLZ393243 LVV393241:LVV393243 MFR393241:MFR393243 MPN393241:MPN393243 MZJ393241:MZJ393243 NJF393241:NJF393243 NTB393241:NTB393243 OCX393241:OCX393243 OMT393241:OMT393243 OWP393241:OWP393243 PGL393241:PGL393243 PQH393241:PQH393243 QAD393241:QAD393243 QJZ393241:QJZ393243 QTV393241:QTV393243 RDR393241:RDR393243 RNN393241:RNN393243 RXJ393241:RXJ393243 SHF393241:SHF393243 SRB393241:SRB393243 TAX393241:TAX393243 TKT393241:TKT393243 TUP393241:TUP393243 UEL393241:UEL393243 UOH393241:UOH393243 UYD393241:UYD393243 VHZ393241:VHZ393243 VRV393241:VRV393243 WBR393241:WBR393243 WLN393241:WLN393243 WVJ393241:WVJ393243 B458777:B458779 IX458777:IX458779 ST458777:ST458779 ACP458777:ACP458779 AML458777:AML458779 AWH458777:AWH458779 BGD458777:BGD458779 BPZ458777:BPZ458779 BZV458777:BZV458779 CJR458777:CJR458779 CTN458777:CTN458779 DDJ458777:DDJ458779 DNF458777:DNF458779 DXB458777:DXB458779 EGX458777:EGX458779 EQT458777:EQT458779 FAP458777:FAP458779 FKL458777:FKL458779 FUH458777:FUH458779 GED458777:GED458779 GNZ458777:GNZ458779 GXV458777:GXV458779 HHR458777:HHR458779 HRN458777:HRN458779 IBJ458777:IBJ458779 ILF458777:ILF458779 IVB458777:IVB458779 JEX458777:JEX458779 JOT458777:JOT458779 JYP458777:JYP458779 KIL458777:KIL458779 KSH458777:KSH458779 LCD458777:LCD458779 LLZ458777:LLZ458779 LVV458777:LVV458779 MFR458777:MFR458779 MPN458777:MPN458779 MZJ458777:MZJ458779 NJF458777:NJF458779 NTB458777:NTB458779 OCX458777:OCX458779 OMT458777:OMT458779 OWP458777:OWP458779 PGL458777:PGL458779 PQH458777:PQH458779 QAD458777:QAD458779 QJZ458777:QJZ458779 QTV458777:QTV458779 RDR458777:RDR458779 RNN458777:RNN458779 RXJ458777:RXJ458779 SHF458777:SHF458779 SRB458777:SRB458779 TAX458777:TAX458779 TKT458777:TKT458779 TUP458777:TUP458779 UEL458777:UEL458779 UOH458777:UOH458779 UYD458777:UYD458779 VHZ458777:VHZ458779 VRV458777:VRV458779 WBR458777:WBR458779 WLN458777:WLN458779 WVJ458777:WVJ458779 B524313:B524315 IX524313:IX524315 ST524313:ST524315 ACP524313:ACP524315 AML524313:AML524315 AWH524313:AWH524315 BGD524313:BGD524315 BPZ524313:BPZ524315 BZV524313:BZV524315 CJR524313:CJR524315 CTN524313:CTN524315 DDJ524313:DDJ524315 DNF524313:DNF524315 DXB524313:DXB524315 EGX524313:EGX524315 EQT524313:EQT524315 FAP524313:FAP524315 FKL524313:FKL524315 FUH524313:FUH524315 GED524313:GED524315 GNZ524313:GNZ524315 GXV524313:GXV524315 HHR524313:HHR524315 HRN524313:HRN524315 IBJ524313:IBJ524315 ILF524313:ILF524315 IVB524313:IVB524315 JEX524313:JEX524315 JOT524313:JOT524315 JYP524313:JYP524315 KIL524313:KIL524315 KSH524313:KSH524315 LCD524313:LCD524315 LLZ524313:LLZ524315 LVV524313:LVV524315 MFR524313:MFR524315 MPN524313:MPN524315 MZJ524313:MZJ524315 NJF524313:NJF524315 NTB524313:NTB524315 OCX524313:OCX524315 OMT524313:OMT524315 OWP524313:OWP524315 PGL524313:PGL524315 PQH524313:PQH524315 QAD524313:QAD524315 QJZ524313:QJZ524315 QTV524313:QTV524315 RDR524313:RDR524315 RNN524313:RNN524315 RXJ524313:RXJ524315 SHF524313:SHF524315 SRB524313:SRB524315 TAX524313:TAX524315 TKT524313:TKT524315 TUP524313:TUP524315 UEL524313:UEL524315 UOH524313:UOH524315 UYD524313:UYD524315 VHZ524313:VHZ524315 VRV524313:VRV524315 WBR524313:WBR524315 WLN524313:WLN524315 WVJ524313:WVJ524315 B589849:B589851 IX589849:IX589851 ST589849:ST589851 ACP589849:ACP589851 AML589849:AML589851 AWH589849:AWH589851 BGD589849:BGD589851 BPZ589849:BPZ589851 BZV589849:BZV589851 CJR589849:CJR589851 CTN589849:CTN589851 DDJ589849:DDJ589851 DNF589849:DNF589851 DXB589849:DXB589851 EGX589849:EGX589851 EQT589849:EQT589851 FAP589849:FAP589851 FKL589849:FKL589851 FUH589849:FUH589851 GED589849:GED589851 GNZ589849:GNZ589851 GXV589849:GXV589851 HHR589849:HHR589851 HRN589849:HRN589851 IBJ589849:IBJ589851 ILF589849:ILF589851 IVB589849:IVB589851 JEX589849:JEX589851 JOT589849:JOT589851 JYP589849:JYP589851 KIL589849:KIL589851 KSH589849:KSH589851 LCD589849:LCD589851 LLZ589849:LLZ589851 LVV589849:LVV589851 MFR589849:MFR589851 MPN589849:MPN589851 MZJ589849:MZJ589851 NJF589849:NJF589851 NTB589849:NTB589851 OCX589849:OCX589851 OMT589849:OMT589851 OWP589849:OWP589851 PGL589849:PGL589851 PQH589849:PQH589851 QAD589849:QAD589851 QJZ589849:QJZ589851 QTV589849:QTV589851 RDR589849:RDR589851 RNN589849:RNN589851 RXJ589849:RXJ589851 SHF589849:SHF589851 SRB589849:SRB589851 TAX589849:TAX589851 TKT589849:TKT589851 TUP589849:TUP589851 UEL589849:UEL589851 UOH589849:UOH589851 UYD589849:UYD589851 VHZ589849:VHZ589851 VRV589849:VRV589851 WBR589849:WBR589851 WLN589849:WLN589851 WVJ589849:WVJ589851 B655385:B655387 IX655385:IX655387 ST655385:ST655387 ACP655385:ACP655387 AML655385:AML655387 AWH655385:AWH655387 BGD655385:BGD655387 BPZ655385:BPZ655387 BZV655385:BZV655387 CJR655385:CJR655387 CTN655385:CTN655387 DDJ655385:DDJ655387 DNF655385:DNF655387 DXB655385:DXB655387 EGX655385:EGX655387 EQT655385:EQT655387 FAP655385:FAP655387 FKL655385:FKL655387 FUH655385:FUH655387 GED655385:GED655387 GNZ655385:GNZ655387 GXV655385:GXV655387 HHR655385:HHR655387 HRN655385:HRN655387 IBJ655385:IBJ655387 ILF655385:ILF655387 IVB655385:IVB655387 JEX655385:JEX655387 JOT655385:JOT655387 JYP655385:JYP655387 KIL655385:KIL655387 KSH655385:KSH655387 LCD655385:LCD655387 LLZ655385:LLZ655387 LVV655385:LVV655387 MFR655385:MFR655387 MPN655385:MPN655387 MZJ655385:MZJ655387 NJF655385:NJF655387 NTB655385:NTB655387 OCX655385:OCX655387 OMT655385:OMT655387 OWP655385:OWP655387 PGL655385:PGL655387 PQH655385:PQH655387 QAD655385:QAD655387 QJZ655385:QJZ655387 QTV655385:QTV655387 RDR655385:RDR655387 RNN655385:RNN655387 RXJ655385:RXJ655387 SHF655385:SHF655387 SRB655385:SRB655387 TAX655385:TAX655387 TKT655385:TKT655387 TUP655385:TUP655387 UEL655385:UEL655387 UOH655385:UOH655387 UYD655385:UYD655387 VHZ655385:VHZ655387 VRV655385:VRV655387 WBR655385:WBR655387 WLN655385:WLN655387 WVJ655385:WVJ655387 B720921:B720923 IX720921:IX720923 ST720921:ST720923 ACP720921:ACP720923 AML720921:AML720923 AWH720921:AWH720923 BGD720921:BGD720923 BPZ720921:BPZ720923 BZV720921:BZV720923 CJR720921:CJR720923 CTN720921:CTN720923 DDJ720921:DDJ720923 DNF720921:DNF720923 DXB720921:DXB720923 EGX720921:EGX720923 EQT720921:EQT720923 FAP720921:FAP720923 FKL720921:FKL720923 FUH720921:FUH720923 GED720921:GED720923 GNZ720921:GNZ720923 GXV720921:GXV720923 HHR720921:HHR720923 HRN720921:HRN720923 IBJ720921:IBJ720923 ILF720921:ILF720923 IVB720921:IVB720923 JEX720921:JEX720923 JOT720921:JOT720923 JYP720921:JYP720923 KIL720921:KIL720923 KSH720921:KSH720923 LCD720921:LCD720923 LLZ720921:LLZ720923 LVV720921:LVV720923 MFR720921:MFR720923 MPN720921:MPN720923 MZJ720921:MZJ720923 NJF720921:NJF720923 NTB720921:NTB720923 OCX720921:OCX720923 OMT720921:OMT720923 OWP720921:OWP720923 PGL720921:PGL720923 PQH720921:PQH720923 QAD720921:QAD720923 QJZ720921:QJZ720923 QTV720921:QTV720923 RDR720921:RDR720923 RNN720921:RNN720923 RXJ720921:RXJ720923 SHF720921:SHF720923 SRB720921:SRB720923 TAX720921:TAX720923 TKT720921:TKT720923 TUP720921:TUP720923 UEL720921:UEL720923 UOH720921:UOH720923 UYD720921:UYD720923 VHZ720921:VHZ720923 VRV720921:VRV720923 WBR720921:WBR720923 WLN720921:WLN720923 WVJ720921:WVJ720923 B786457:B786459 IX786457:IX786459 ST786457:ST786459 ACP786457:ACP786459 AML786457:AML786459 AWH786457:AWH786459 BGD786457:BGD786459 BPZ786457:BPZ786459 BZV786457:BZV786459 CJR786457:CJR786459 CTN786457:CTN786459 DDJ786457:DDJ786459 DNF786457:DNF786459 DXB786457:DXB786459 EGX786457:EGX786459 EQT786457:EQT786459 FAP786457:FAP786459 FKL786457:FKL786459 FUH786457:FUH786459 GED786457:GED786459 GNZ786457:GNZ786459 GXV786457:GXV786459 HHR786457:HHR786459 HRN786457:HRN786459 IBJ786457:IBJ786459 ILF786457:ILF786459 IVB786457:IVB786459 JEX786457:JEX786459 JOT786457:JOT786459 JYP786457:JYP786459 KIL786457:KIL786459 KSH786457:KSH786459 LCD786457:LCD786459 LLZ786457:LLZ786459 LVV786457:LVV786459 MFR786457:MFR786459 MPN786457:MPN786459 MZJ786457:MZJ786459 NJF786457:NJF786459 NTB786457:NTB786459 OCX786457:OCX786459 OMT786457:OMT786459 OWP786457:OWP786459 PGL786457:PGL786459 PQH786457:PQH786459 QAD786457:QAD786459 QJZ786457:QJZ786459 QTV786457:QTV786459 RDR786457:RDR786459 RNN786457:RNN786459 RXJ786457:RXJ786459 SHF786457:SHF786459 SRB786457:SRB786459 TAX786457:TAX786459 TKT786457:TKT786459 TUP786457:TUP786459 UEL786457:UEL786459 UOH786457:UOH786459 UYD786457:UYD786459 VHZ786457:VHZ786459 VRV786457:VRV786459 WBR786457:WBR786459 WLN786457:WLN786459 WVJ786457:WVJ786459 B851993:B851995 IX851993:IX851995 ST851993:ST851995 ACP851993:ACP851995 AML851993:AML851995 AWH851993:AWH851995 BGD851993:BGD851995 BPZ851993:BPZ851995 BZV851993:BZV851995 CJR851993:CJR851995 CTN851993:CTN851995 DDJ851993:DDJ851995 DNF851993:DNF851995 DXB851993:DXB851995 EGX851993:EGX851995 EQT851993:EQT851995 FAP851993:FAP851995 FKL851993:FKL851995 FUH851993:FUH851995 GED851993:GED851995 GNZ851993:GNZ851995 GXV851993:GXV851995 HHR851993:HHR851995 HRN851993:HRN851995 IBJ851993:IBJ851995 ILF851993:ILF851995 IVB851993:IVB851995 JEX851993:JEX851995 JOT851993:JOT851995 JYP851993:JYP851995 KIL851993:KIL851995 KSH851993:KSH851995 LCD851993:LCD851995 LLZ851993:LLZ851995 LVV851993:LVV851995 MFR851993:MFR851995 MPN851993:MPN851995 MZJ851993:MZJ851995 NJF851993:NJF851995 NTB851993:NTB851995 OCX851993:OCX851995 OMT851993:OMT851995 OWP851993:OWP851995 PGL851993:PGL851995 PQH851993:PQH851995 QAD851993:QAD851995 QJZ851993:QJZ851995 QTV851993:QTV851995 RDR851993:RDR851995 RNN851993:RNN851995 RXJ851993:RXJ851995 SHF851993:SHF851995 SRB851993:SRB851995 TAX851993:TAX851995 TKT851993:TKT851995 TUP851993:TUP851995 UEL851993:UEL851995 UOH851993:UOH851995 UYD851993:UYD851995 VHZ851993:VHZ851995 VRV851993:VRV851995 WBR851993:WBR851995 WLN851993:WLN851995 WVJ851993:WVJ851995 B917529:B917531 IX917529:IX917531 ST917529:ST917531 ACP917529:ACP917531 AML917529:AML917531 AWH917529:AWH917531 BGD917529:BGD917531 BPZ917529:BPZ917531 BZV917529:BZV917531 CJR917529:CJR917531 CTN917529:CTN917531 DDJ917529:DDJ917531 DNF917529:DNF917531 DXB917529:DXB917531 EGX917529:EGX917531 EQT917529:EQT917531 FAP917529:FAP917531 FKL917529:FKL917531 FUH917529:FUH917531 GED917529:GED917531 GNZ917529:GNZ917531 GXV917529:GXV917531 HHR917529:HHR917531 HRN917529:HRN917531 IBJ917529:IBJ917531 ILF917529:ILF917531 IVB917529:IVB917531 JEX917529:JEX917531 JOT917529:JOT917531 JYP917529:JYP917531 KIL917529:KIL917531 KSH917529:KSH917531 LCD917529:LCD917531 LLZ917529:LLZ917531 LVV917529:LVV917531 MFR917529:MFR917531 MPN917529:MPN917531 MZJ917529:MZJ917531 NJF917529:NJF917531 NTB917529:NTB917531 OCX917529:OCX917531 OMT917529:OMT917531 OWP917529:OWP917531 PGL917529:PGL917531 PQH917529:PQH917531 QAD917529:QAD917531 QJZ917529:QJZ917531 QTV917529:QTV917531 RDR917529:RDR917531 RNN917529:RNN917531 RXJ917529:RXJ917531 SHF917529:SHF917531 SRB917529:SRB917531 TAX917529:TAX917531 TKT917529:TKT917531 TUP917529:TUP917531 UEL917529:UEL917531 UOH917529:UOH917531 UYD917529:UYD917531 VHZ917529:VHZ917531 VRV917529:VRV917531 WBR917529:WBR917531 WLN917529:WLN917531 WVJ917529:WVJ917531 B983065:B983067 IX983065:IX983067 ST983065:ST983067 ACP983065:ACP983067 AML983065:AML983067 AWH983065:AWH983067 BGD983065:BGD983067 BPZ983065:BPZ983067 BZV983065:BZV983067 CJR983065:CJR983067 CTN983065:CTN983067 DDJ983065:DDJ983067 DNF983065:DNF983067 DXB983065:DXB983067 EGX983065:EGX983067 EQT983065:EQT983067 FAP983065:FAP983067 FKL983065:FKL983067 FUH983065:FUH983067 GED983065:GED983067 GNZ983065:GNZ983067 GXV983065:GXV983067 HHR983065:HHR983067 HRN983065:HRN983067 IBJ983065:IBJ983067 ILF983065:ILF983067 IVB983065:IVB983067 JEX983065:JEX983067 JOT983065:JOT983067 JYP983065:JYP983067 KIL983065:KIL983067 KSH983065:KSH983067 LCD983065:LCD983067 LLZ983065:LLZ983067 LVV983065:LVV983067 MFR983065:MFR983067 MPN983065:MPN983067 MZJ983065:MZJ983067 NJF983065:NJF983067 NTB983065:NTB983067 OCX983065:OCX983067 OMT983065:OMT983067 OWP983065:OWP983067 PGL983065:PGL983067 PQH983065:PQH983067 QAD983065:QAD983067 QJZ983065:QJZ983067 QTV983065:QTV983067 RDR983065:RDR983067 RNN983065:RNN983067 RXJ983065:RXJ983067 SHF983065:SHF983067 SRB983065:SRB983067 TAX983065:TAX983067 TKT983065:TKT983067 TUP983065:TUP983067 UEL983065:UEL983067 UOH983065:UOH983067 UYD983065:UYD983067 VHZ983065:VHZ983067 VRV983065:VRV983067 WBR983065:WBR983067 WLN983065:WLN983067 WVJ983065:WVJ983067 B107:B108 IX107:IX108 ST107:ST108 ACP107:ACP108 AML107:AML108 AWH107:AWH108 BGD107:BGD108 BPZ107:BPZ108 BZV107:BZV108 CJR107:CJR108 CTN107:CTN108 DDJ107:DDJ108 DNF107:DNF108 DXB107:DXB108 EGX107:EGX108 EQT107:EQT108 FAP107:FAP108 FKL107:FKL108 FUH107:FUH108 GED107:GED108 GNZ107:GNZ108 GXV107:GXV108 HHR107:HHR108 HRN107:HRN108 IBJ107:IBJ108 ILF107:ILF108 IVB107:IVB108 JEX107:JEX108 JOT107:JOT108 JYP107:JYP108 KIL107:KIL108 KSH107:KSH108 LCD107:LCD108 LLZ107:LLZ108 LVV107:LVV108 MFR107:MFR108 MPN107:MPN108 MZJ107:MZJ108 NJF107:NJF108 NTB107:NTB108 OCX107:OCX108 OMT107:OMT108 OWP107:OWP108 PGL107:PGL108 PQH107:PQH108 QAD107:QAD108 QJZ107:QJZ108 QTV107:QTV108 RDR107:RDR108 RNN107:RNN108 RXJ107:RXJ108 SHF107:SHF108 SRB107:SRB108 TAX107:TAX108 TKT107:TKT108 TUP107:TUP108 UEL107:UEL108 UOH107:UOH108 UYD107:UYD108 VHZ107:VHZ108 VRV107:VRV108 WBR107:WBR108 WLN107:WLN108 WVJ107:WVJ108 B65602:B65603 IX65602:IX65603 ST65602:ST65603 ACP65602:ACP65603 AML65602:AML65603 AWH65602:AWH65603 BGD65602:BGD65603 BPZ65602:BPZ65603 BZV65602:BZV65603 CJR65602:CJR65603 CTN65602:CTN65603 DDJ65602:DDJ65603 DNF65602:DNF65603 DXB65602:DXB65603 EGX65602:EGX65603 EQT65602:EQT65603 FAP65602:FAP65603 FKL65602:FKL65603 FUH65602:FUH65603 GED65602:GED65603 GNZ65602:GNZ65603 GXV65602:GXV65603 HHR65602:HHR65603 HRN65602:HRN65603 IBJ65602:IBJ65603 ILF65602:ILF65603 IVB65602:IVB65603 JEX65602:JEX65603 JOT65602:JOT65603 JYP65602:JYP65603 KIL65602:KIL65603 KSH65602:KSH65603 LCD65602:LCD65603 LLZ65602:LLZ65603 LVV65602:LVV65603 MFR65602:MFR65603 MPN65602:MPN65603 MZJ65602:MZJ65603 NJF65602:NJF65603 NTB65602:NTB65603 OCX65602:OCX65603 OMT65602:OMT65603 OWP65602:OWP65603 PGL65602:PGL65603 PQH65602:PQH65603 QAD65602:QAD65603 QJZ65602:QJZ65603 QTV65602:QTV65603 RDR65602:RDR65603 RNN65602:RNN65603 RXJ65602:RXJ65603 SHF65602:SHF65603 SRB65602:SRB65603 TAX65602:TAX65603 TKT65602:TKT65603 TUP65602:TUP65603 UEL65602:UEL65603 UOH65602:UOH65603 UYD65602:UYD65603 VHZ65602:VHZ65603 VRV65602:VRV65603 WBR65602:WBR65603 WLN65602:WLN65603 WVJ65602:WVJ65603 B131138:B131139 IX131138:IX131139 ST131138:ST131139 ACP131138:ACP131139 AML131138:AML131139 AWH131138:AWH131139 BGD131138:BGD131139 BPZ131138:BPZ131139 BZV131138:BZV131139 CJR131138:CJR131139 CTN131138:CTN131139 DDJ131138:DDJ131139 DNF131138:DNF131139 DXB131138:DXB131139 EGX131138:EGX131139 EQT131138:EQT131139 FAP131138:FAP131139 FKL131138:FKL131139 FUH131138:FUH131139 GED131138:GED131139 GNZ131138:GNZ131139 GXV131138:GXV131139 HHR131138:HHR131139 HRN131138:HRN131139 IBJ131138:IBJ131139 ILF131138:ILF131139 IVB131138:IVB131139 JEX131138:JEX131139 JOT131138:JOT131139 JYP131138:JYP131139 KIL131138:KIL131139 KSH131138:KSH131139 LCD131138:LCD131139 LLZ131138:LLZ131139 LVV131138:LVV131139 MFR131138:MFR131139 MPN131138:MPN131139 MZJ131138:MZJ131139 NJF131138:NJF131139 NTB131138:NTB131139 OCX131138:OCX131139 OMT131138:OMT131139 OWP131138:OWP131139 PGL131138:PGL131139 PQH131138:PQH131139 QAD131138:QAD131139 QJZ131138:QJZ131139 QTV131138:QTV131139 RDR131138:RDR131139 RNN131138:RNN131139 RXJ131138:RXJ131139 SHF131138:SHF131139 SRB131138:SRB131139 TAX131138:TAX131139 TKT131138:TKT131139 TUP131138:TUP131139 UEL131138:UEL131139 UOH131138:UOH131139 UYD131138:UYD131139 VHZ131138:VHZ131139 VRV131138:VRV131139 WBR131138:WBR131139 WLN131138:WLN131139 WVJ131138:WVJ131139 B196674:B196675 IX196674:IX196675 ST196674:ST196675 ACP196674:ACP196675 AML196674:AML196675 AWH196674:AWH196675 BGD196674:BGD196675 BPZ196674:BPZ196675 BZV196674:BZV196675 CJR196674:CJR196675 CTN196674:CTN196675 DDJ196674:DDJ196675 DNF196674:DNF196675 DXB196674:DXB196675 EGX196674:EGX196675 EQT196674:EQT196675 FAP196674:FAP196675 FKL196674:FKL196675 FUH196674:FUH196675 GED196674:GED196675 GNZ196674:GNZ196675 GXV196674:GXV196675 HHR196674:HHR196675 HRN196674:HRN196675 IBJ196674:IBJ196675 ILF196674:ILF196675 IVB196674:IVB196675 JEX196674:JEX196675 JOT196674:JOT196675 JYP196674:JYP196675 KIL196674:KIL196675 KSH196674:KSH196675 LCD196674:LCD196675 LLZ196674:LLZ196675 LVV196674:LVV196675 MFR196674:MFR196675 MPN196674:MPN196675 MZJ196674:MZJ196675 NJF196674:NJF196675 NTB196674:NTB196675 OCX196674:OCX196675 OMT196674:OMT196675 OWP196674:OWP196675 PGL196674:PGL196675 PQH196674:PQH196675 QAD196674:QAD196675 QJZ196674:QJZ196675 QTV196674:QTV196675 RDR196674:RDR196675 RNN196674:RNN196675 RXJ196674:RXJ196675 SHF196674:SHF196675 SRB196674:SRB196675 TAX196674:TAX196675 TKT196674:TKT196675 TUP196674:TUP196675 UEL196674:UEL196675 UOH196674:UOH196675 UYD196674:UYD196675 VHZ196674:VHZ196675 VRV196674:VRV196675 WBR196674:WBR196675 WLN196674:WLN196675 WVJ196674:WVJ196675 B262210:B262211 IX262210:IX262211 ST262210:ST262211 ACP262210:ACP262211 AML262210:AML262211 AWH262210:AWH262211 BGD262210:BGD262211 BPZ262210:BPZ262211 BZV262210:BZV262211 CJR262210:CJR262211 CTN262210:CTN262211 DDJ262210:DDJ262211 DNF262210:DNF262211 DXB262210:DXB262211 EGX262210:EGX262211 EQT262210:EQT262211 FAP262210:FAP262211 FKL262210:FKL262211 FUH262210:FUH262211 GED262210:GED262211 GNZ262210:GNZ262211 GXV262210:GXV262211 HHR262210:HHR262211 HRN262210:HRN262211 IBJ262210:IBJ262211 ILF262210:ILF262211 IVB262210:IVB262211 JEX262210:JEX262211 JOT262210:JOT262211 JYP262210:JYP262211 KIL262210:KIL262211 KSH262210:KSH262211 LCD262210:LCD262211 LLZ262210:LLZ262211 LVV262210:LVV262211 MFR262210:MFR262211 MPN262210:MPN262211 MZJ262210:MZJ262211 NJF262210:NJF262211 NTB262210:NTB262211 OCX262210:OCX262211 OMT262210:OMT262211 OWP262210:OWP262211 PGL262210:PGL262211 PQH262210:PQH262211 QAD262210:QAD262211 QJZ262210:QJZ262211 QTV262210:QTV262211 RDR262210:RDR262211 RNN262210:RNN262211 RXJ262210:RXJ262211 SHF262210:SHF262211 SRB262210:SRB262211 TAX262210:TAX262211 TKT262210:TKT262211 TUP262210:TUP262211 UEL262210:UEL262211 UOH262210:UOH262211 UYD262210:UYD262211 VHZ262210:VHZ262211 VRV262210:VRV262211 WBR262210:WBR262211 WLN262210:WLN262211 WVJ262210:WVJ262211 B327746:B327747 IX327746:IX327747 ST327746:ST327747 ACP327746:ACP327747 AML327746:AML327747 AWH327746:AWH327747 BGD327746:BGD327747 BPZ327746:BPZ327747 BZV327746:BZV327747 CJR327746:CJR327747 CTN327746:CTN327747 DDJ327746:DDJ327747 DNF327746:DNF327747 DXB327746:DXB327747 EGX327746:EGX327747 EQT327746:EQT327747 FAP327746:FAP327747 FKL327746:FKL327747 FUH327746:FUH327747 GED327746:GED327747 GNZ327746:GNZ327747 GXV327746:GXV327747 HHR327746:HHR327747 HRN327746:HRN327747 IBJ327746:IBJ327747 ILF327746:ILF327747 IVB327746:IVB327747 JEX327746:JEX327747 JOT327746:JOT327747 JYP327746:JYP327747 KIL327746:KIL327747 KSH327746:KSH327747 LCD327746:LCD327747 LLZ327746:LLZ327747 LVV327746:LVV327747 MFR327746:MFR327747 MPN327746:MPN327747 MZJ327746:MZJ327747 NJF327746:NJF327747 NTB327746:NTB327747 OCX327746:OCX327747 OMT327746:OMT327747 OWP327746:OWP327747 PGL327746:PGL327747 PQH327746:PQH327747 QAD327746:QAD327747 QJZ327746:QJZ327747 QTV327746:QTV327747 RDR327746:RDR327747 RNN327746:RNN327747 RXJ327746:RXJ327747 SHF327746:SHF327747 SRB327746:SRB327747 TAX327746:TAX327747 TKT327746:TKT327747 TUP327746:TUP327747 UEL327746:UEL327747 UOH327746:UOH327747 UYD327746:UYD327747 VHZ327746:VHZ327747 VRV327746:VRV327747 WBR327746:WBR327747 WLN327746:WLN327747 WVJ327746:WVJ327747 B393282:B393283 IX393282:IX393283 ST393282:ST393283 ACP393282:ACP393283 AML393282:AML393283 AWH393282:AWH393283 BGD393282:BGD393283 BPZ393282:BPZ393283 BZV393282:BZV393283 CJR393282:CJR393283 CTN393282:CTN393283 DDJ393282:DDJ393283 DNF393282:DNF393283 DXB393282:DXB393283 EGX393282:EGX393283 EQT393282:EQT393283 FAP393282:FAP393283 FKL393282:FKL393283 FUH393282:FUH393283 GED393282:GED393283 GNZ393282:GNZ393283 GXV393282:GXV393283 HHR393282:HHR393283 HRN393282:HRN393283 IBJ393282:IBJ393283 ILF393282:ILF393283 IVB393282:IVB393283 JEX393282:JEX393283 JOT393282:JOT393283 JYP393282:JYP393283 KIL393282:KIL393283 KSH393282:KSH393283 LCD393282:LCD393283 LLZ393282:LLZ393283 LVV393282:LVV393283 MFR393282:MFR393283 MPN393282:MPN393283 MZJ393282:MZJ393283 NJF393282:NJF393283 NTB393282:NTB393283 OCX393282:OCX393283 OMT393282:OMT393283 OWP393282:OWP393283 PGL393282:PGL393283 PQH393282:PQH393283 QAD393282:QAD393283 QJZ393282:QJZ393283 QTV393282:QTV393283 RDR393282:RDR393283 RNN393282:RNN393283 RXJ393282:RXJ393283 SHF393282:SHF393283 SRB393282:SRB393283 TAX393282:TAX393283 TKT393282:TKT393283 TUP393282:TUP393283 UEL393282:UEL393283 UOH393282:UOH393283 UYD393282:UYD393283 VHZ393282:VHZ393283 VRV393282:VRV393283 WBR393282:WBR393283 WLN393282:WLN393283 WVJ393282:WVJ393283 B458818:B458819 IX458818:IX458819 ST458818:ST458819 ACP458818:ACP458819 AML458818:AML458819 AWH458818:AWH458819 BGD458818:BGD458819 BPZ458818:BPZ458819 BZV458818:BZV458819 CJR458818:CJR458819 CTN458818:CTN458819 DDJ458818:DDJ458819 DNF458818:DNF458819 DXB458818:DXB458819 EGX458818:EGX458819 EQT458818:EQT458819 FAP458818:FAP458819 FKL458818:FKL458819 FUH458818:FUH458819 GED458818:GED458819 GNZ458818:GNZ458819 GXV458818:GXV458819 HHR458818:HHR458819 HRN458818:HRN458819 IBJ458818:IBJ458819 ILF458818:ILF458819 IVB458818:IVB458819 JEX458818:JEX458819 JOT458818:JOT458819 JYP458818:JYP458819 KIL458818:KIL458819 KSH458818:KSH458819 LCD458818:LCD458819 LLZ458818:LLZ458819 LVV458818:LVV458819 MFR458818:MFR458819 MPN458818:MPN458819 MZJ458818:MZJ458819 NJF458818:NJF458819 NTB458818:NTB458819 OCX458818:OCX458819 OMT458818:OMT458819 OWP458818:OWP458819 PGL458818:PGL458819 PQH458818:PQH458819 QAD458818:QAD458819 QJZ458818:QJZ458819 QTV458818:QTV458819 RDR458818:RDR458819 RNN458818:RNN458819 RXJ458818:RXJ458819 SHF458818:SHF458819 SRB458818:SRB458819 TAX458818:TAX458819 TKT458818:TKT458819 TUP458818:TUP458819 UEL458818:UEL458819 UOH458818:UOH458819 UYD458818:UYD458819 VHZ458818:VHZ458819 VRV458818:VRV458819 WBR458818:WBR458819 WLN458818:WLN458819 WVJ458818:WVJ458819 B524354:B524355 IX524354:IX524355 ST524354:ST524355 ACP524354:ACP524355 AML524354:AML524355 AWH524354:AWH524355 BGD524354:BGD524355 BPZ524354:BPZ524355 BZV524354:BZV524355 CJR524354:CJR524355 CTN524354:CTN524355 DDJ524354:DDJ524355 DNF524354:DNF524355 DXB524354:DXB524355 EGX524354:EGX524355 EQT524354:EQT524355 FAP524354:FAP524355 FKL524354:FKL524355 FUH524354:FUH524355 GED524354:GED524355 GNZ524354:GNZ524355 GXV524354:GXV524355 HHR524354:HHR524355 HRN524354:HRN524355 IBJ524354:IBJ524355 ILF524354:ILF524355 IVB524354:IVB524355 JEX524354:JEX524355 JOT524354:JOT524355 JYP524354:JYP524355 KIL524354:KIL524355 KSH524354:KSH524355 LCD524354:LCD524355 LLZ524354:LLZ524355 LVV524354:LVV524355 MFR524354:MFR524355 MPN524354:MPN524355 MZJ524354:MZJ524355 NJF524354:NJF524355 NTB524354:NTB524355 OCX524354:OCX524355 OMT524354:OMT524355 OWP524354:OWP524355 PGL524354:PGL524355 PQH524354:PQH524355 QAD524354:QAD524355 QJZ524354:QJZ524355 QTV524354:QTV524355 RDR524354:RDR524355 RNN524354:RNN524355 RXJ524354:RXJ524355 SHF524354:SHF524355 SRB524354:SRB524355 TAX524354:TAX524355 TKT524354:TKT524355 TUP524354:TUP524355 UEL524354:UEL524355 UOH524354:UOH524355 UYD524354:UYD524355 VHZ524354:VHZ524355 VRV524354:VRV524355 WBR524354:WBR524355 WLN524354:WLN524355 WVJ524354:WVJ524355 B589890:B589891 IX589890:IX589891 ST589890:ST589891 ACP589890:ACP589891 AML589890:AML589891 AWH589890:AWH589891 BGD589890:BGD589891 BPZ589890:BPZ589891 BZV589890:BZV589891 CJR589890:CJR589891 CTN589890:CTN589891 DDJ589890:DDJ589891 DNF589890:DNF589891 DXB589890:DXB589891 EGX589890:EGX589891 EQT589890:EQT589891 FAP589890:FAP589891 FKL589890:FKL589891 FUH589890:FUH589891 GED589890:GED589891 GNZ589890:GNZ589891 GXV589890:GXV589891 HHR589890:HHR589891 HRN589890:HRN589891 IBJ589890:IBJ589891 ILF589890:ILF589891 IVB589890:IVB589891 JEX589890:JEX589891 JOT589890:JOT589891 JYP589890:JYP589891 KIL589890:KIL589891 KSH589890:KSH589891 LCD589890:LCD589891 LLZ589890:LLZ589891 LVV589890:LVV589891 MFR589890:MFR589891 MPN589890:MPN589891 MZJ589890:MZJ589891 NJF589890:NJF589891 NTB589890:NTB589891 OCX589890:OCX589891 OMT589890:OMT589891 OWP589890:OWP589891 PGL589890:PGL589891 PQH589890:PQH589891 QAD589890:QAD589891 QJZ589890:QJZ589891 QTV589890:QTV589891 RDR589890:RDR589891 RNN589890:RNN589891 RXJ589890:RXJ589891 SHF589890:SHF589891 SRB589890:SRB589891 TAX589890:TAX589891 TKT589890:TKT589891 TUP589890:TUP589891 UEL589890:UEL589891 UOH589890:UOH589891 UYD589890:UYD589891 VHZ589890:VHZ589891 VRV589890:VRV589891 WBR589890:WBR589891 WLN589890:WLN589891 WVJ589890:WVJ589891 B655426:B655427 IX655426:IX655427 ST655426:ST655427 ACP655426:ACP655427 AML655426:AML655427 AWH655426:AWH655427 BGD655426:BGD655427 BPZ655426:BPZ655427 BZV655426:BZV655427 CJR655426:CJR655427 CTN655426:CTN655427 DDJ655426:DDJ655427 DNF655426:DNF655427 DXB655426:DXB655427 EGX655426:EGX655427 EQT655426:EQT655427 FAP655426:FAP655427 FKL655426:FKL655427 FUH655426:FUH655427 GED655426:GED655427 GNZ655426:GNZ655427 GXV655426:GXV655427 HHR655426:HHR655427 HRN655426:HRN655427 IBJ655426:IBJ655427 ILF655426:ILF655427 IVB655426:IVB655427 JEX655426:JEX655427 JOT655426:JOT655427 JYP655426:JYP655427 KIL655426:KIL655427 KSH655426:KSH655427 LCD655426:LCD655427 LLZ655426:LLZ655427 LVV655426:LVV655427 MFR655426:MFR655427 MPN655426:MPN655427 MZJ655426:MZJ655427 NJF655426:NJF655427 NTB655426:NTB655427 OCX655426:OCX655427 OMT655426:OMT655427 OWP655426:OWP655427 PGL655426:PGL655427 PQH655426:PQH655427 QAD655426:QAD655427 QJZ655426:QJZ655427 QTV655426:QTV655427 RDR655426:RDR655427 RNN655426:RNN655427 RXJ655426:RXJ655427 SHF655426:SHF655427 SRB655426:SRB655427 TAX655426:TAX655427 TKT655426:TKT655427 TUP655426:TUP655427 UEL655426:UEL655427 UOH655426:UOH655427 UYD655426:UYD655427 VHZ655426:VHZ655427 VRV655426:VRV655427 WBR655426:WBR655427 WLN655426:WLN655427 WVJ655426:WVJ655427 B720962:B720963 IX720962:IX720963 ST720962:ST720963 ACP720962:ACP720963 AML720962:AML720963 AWH720962:AWH720963 BGD720962:BGD720963 BPZ720962:BPZ720963 BZV720962:BZV720963 CJR720962:CJR720963 CTN720962:CTN720963 DDJ720962:DDJ720963 DNF720962:DNF720963 DXB720962:DXB720963 EGX720962:EGX720963 EQT720962:EQT720963 FAP720962:FAP720963 FKL720962:FKL720963 FUH720962:FUH720963 GED720962:GED720963 GNZ720962:GNZ720963 GXV720962:GXV720963 HHR720962:HHR720963 HRN720962:HRN720963 IBJ720962:IBJ720963 ILF720962:ILF720963 IVB720962:IVB720963 JEX720962:JEX720963 JOT720962:JOT720963 JYP720962:JYP720963 KIL720962:KIL720963 KSH720962:KSH720963 LCD720962:LCD720963 LLZ720962:LLZ720963 LVV720962:LVV720963 MFR720962:MFR720963 MPN720962:MPN720963 MZJ720962:MZJ720963 NJF720962:NJF720963 NTB720962:NTB720963 OCX720962:OCX720963 OMT720962:OMT720963 OWP720962:OWP720963 PGL720962:PGL720963 PQH720962:PQH720963 QAD720962:QAD720963 QJZ720962:QJZ720963 QTV720962:QTV720963 RDR720962:RDR720963 RNN720962:RNN720963 RXJ720962:RXJ720963 SHF720962:SHF720963 SRB720962:SRB720963 TAX720962:TAX720963 TKT720962:TKT720963 TUP720962:TUP720963 UEL720962:UEL720963 UOH720962:UOH720963 UYD720962:UYD720963 VHZ720962:VHZ720963 VRV720962:VRV720963 WBR720962:WBR720963 WLN720962:WLN720963 WVJ720962:WVJ720963 B786498:B786499 IX786498:IX786499 ST786498:ST786499 ACP786498:ACP786499 AML786498:AML786499 AWH786498:AWH786499 BGD786498:BGD786499 BPZ786498:BPZ786499 BZV786498:BZV786499 CJR786498:CJR786499 CTN786498:CTN786499 DDJ786498:DDJ786499 DNF786498:DNF786499 DXB786498:DXB786499 EGX786498:EGX786499 EQT786498:EQT786499 FAP786498:FAP786499 FKL786498:FKL786499 FUH786498:FUH786499 GED786498:GED786499 GNZ786498:GNZ786499 GXV786498:GXV786499 HHR786498:HHR786499 HRN786498:HRN786499 IBJ786498:IBJ786499 ILF786498:ILF786499 IVB786498:IVB786499 JEX786498:JEX786499 JOT786498:JOT786499 JYP786498:JYP786499 KIL786498:KIL786499 KSH786498:KSH786499 LCD786498:LCD786499 LLZ786498:LLZ786499 LVV786498:LVV786499 MFR786498:MFR786499 MPN786498:MPN786499 MZJ786498:MZJ786499 NJF786498:NJF786499 NTB786498:NTB786499 OCX786498:OCX786499 OMT786498:OMT786499 OWP786498:OWP786499 PGL786498:PGL786499 PQH786498:PQH786499 QAD786498:QAD786499 QJZ786498:QJZ786499 QTV786498:QTV786499 RDR786498:RDR786499 RNN786498:RNN786499 RXJ786498:RXJ786499 SHF786498:SHF786499 SRB786498:SRB786499 TAX786498:TAX786499 TKT786498:TKT786499 TUP786498:TUP786499 UEL786498:UEL786499 UOH786498:UOH786499 UYD786498:UYD786499 VHZ786498:VHZ786499 VRV786498:VRV786499 WBR786498:WBR786499 WLN786498:WLN786499 WVJ786498:WVJ786499 B852034:B852035 IX852034:IX852035 ST852034:ST852035 ACP852034:ACP852035 AML852034:AML852035 AWH852034:AWH852035 BGD852034:BGD852035 BPZ852034:BPZ852035 BZV852034:BZV852035 CJR852034:CJR852035 CTN852034:CTN852035 DDJ852034:DDJ852035 DNF852034:DNF852035 DXB852034:DXB852035 EGX852034:EGX852035 EQT852034:EQT852035 FAP852034:FAP852035 FKL852034:FKL852035 FUH852034:FUH852035 GED852034:GED852035 GNZ852034:GNZ852035 GXV852034:GXV852035 HHR852034:HHR852035 HRN852034:HRN852035 IBJ852034:IBJ852035 ILF852034:ILF852035 IVB852034:IVB852035 JEX852034:JEX852035 JOT852034:JOT852035 JYP852034:JYP852035 KIL852034:KIL852035 KSH852034:KSH852035 LCD852034:LCD852035 LLZ852034:LLZ852035 LVV852034:LVV852035 MFR852034:MFR852035 MPN852034:MPN852035 MZJ852034:MZJ852035 NJF852034:NJF852035 NTB852034:NTB852035 OCX852034:OCX852035 OMT852034:OMT852035 OWP852034:OWP852035 PGL852034:PGL852035 PQH852034:PQH852035 QAD852034:QAD852035 QJZ852034:QJZ852035 QTV852034:QTV852035 RDR852034:RDR852035 RNN852034:RNN852035 RXJ852034:RXJ852035 SHF852034:SHF852035 SRB852034:SRB852035 TAX852034:TAX852035 TKT852034:TKT852035 TUP852034:TUP852035 UEL852034:UEL852035 UOH852034:UOH852035 UYD852034:UYD852035 VHZ852034:VHZ852035 VRV852034:VRV852035 WBR852034:WBR852035 WLN852034:WLN852035 WVJ852034:WVJ852035 B917570:B917571 IX917570:IX917571 ST917570:ST917571 ACP917570:ACP917571 AML917570:AML917571 AWH917570:AWH917571 BGD917570:BGD917571 BPZ917570:BPZ917571 BZV917570:BZV917571 CJR917570:CJR917571 CTN917570:CTN917571 DDJ917570:DDJ917571 DNF917570:DNF917571 DXB917570:DXB917571 EGX917570:EGX917571 EQT917570:EQT917571 FAP917570:FAP917571 FKL917570:FKL917571 FUH917570:FUH917571 GED917570:GED917571 GNZ917570:GNZ917571 GXV917570:GXV917571 HHR917570:HHR917571 HRN917570:HRN917571 IBJ917570:IBJ917571 ILF917570:ILF917571 IVB917570:IVB917571 JEX917570:JEX917571 JOT917570:JOT917571 JYP917570:JYP917571 KIL917570:KIL917571 KSH917570:KSH917571 LCD917570:LCD917571 LLZ917570:LLZ917571 LVV917570:LVV917571 MFR917570:MFR917571 MPN917570:MPN917571 MZJ917570:MZJ917571 NJF917570:NJF917571 NTB917570:NTB917571 OCX917570:OCX917571 OMT917570:OMT917571 OWP917570:OWP917571 PGL917570:PGL917571 PQH917570:PQH917571 QAD917570:QAD917571 QJZ917570:QJZ917571 QTV917570:QTV917571 RDR917570:RDR917571 RNN917570:RNN917571 RXJ917570:RXJ917571 SHF917570:SHF917571 SRB917570:SRB917571 TAX917570:TAX917571 TKT917570:TKT917571 TUP917570:TUP917571 UEL917570:UEL917571 UOH917570:UOH917571 UYD917570:UYD917571 VHZ917570:VHZ917571 VRV917570:VRV917571 WBR917570:WBR917571 WLN917570:WLN917571 WVJ917570:WVJ917571 B983106:B983107 IX983106:IX983107 ST983106:ST983107 ACP983106:ACP983107 AML983106:AML983107 AWH983106:AWH983107 BGD983106:BGD983107 BPZ983106:BPZ983107 BZV983106:BZV983107 CJR983106:CJR983107 CTN983106:CTN983107 DDJ983106:DDJ983107 DNF983106:DNF983107 DXB983106:DXB983107 EGX983106:EGX983107 EQT983106:EQT983107 FAP983106:FAP983107 FKL983106:FKL983107 FUH983106:FUH983107 GED983106:GED983107 GNZ983106:GNZ983107 GXV983106:GXV983107 HHR983106:HHR983107 HRN983106:HRN983107 IBJ983106:IBJ983107 ILF983106:ILF983107 IVB983106:IVB983107 JEX983106:JEX983107 JOT983106:JOT983107 JYP983106:JYP983107 KIL983106:KIL983107 KSH983106:KSH983107 LCD983106:LCD983107 LLZ983106:LLZ983107 LVV983106:LVV983107 MFR983106:MFR983107 MPN983106:MPN983107 MZJ983106:MZJ983107 NJF983106:NJF983107 NTB983106:NTB983107 OCX983106:OCX983107 OMT983106:OMT983107 OWP983106:OWP983107 PGL983106:PGL983107 PQH983106:PQH983107 QAD983106:QAD983107 QJZ983106:QJZ983107 QTV983106:QTV983107 RDR983106:RDR983107 RNN983106:RNN983107 RXJ983106:RXJ983107 SHF983106:SHF983107 SRB983106:SRB983107 TAX983106:TAX983107 TKT983106:TKT983107 TUP983106:TUP983107 UEL983106:UEL983107 UOH983106:UOH983107 UYD983106:UYD983107 VHZ983106:VHZ983107 VRV983106:VRV983107 WBR983106:WBR983107 WLN983106:WLN983107 WVJ983106:WVJ983107 B116 IX116 ST116 ACP116 AML116 AWH116 BGD116 BPZ116 BZV116 CJR116 CTN116 DDJ116 DNF116 DXB116 EGX116 EQT116 FAP116 FKL116 FUH116 GED116 GNZ116 GXV116 HHR116 HRN116 IBJ116 ILF116 IVB116 JEX116 JOT116 JYP116 KIL116 KSH116 LCD116 LLZ116 LVV116 MFR116 MPN116 MZJ116 NJF116 NTB116 OCX116 OMT116 OWP116 PGL116 PQH116 QAD116 QJZ116 QTV116 RDR116 RNN116 RXJ116 SHF116 SRB116 TAX116 TKT116 TUP116 UEL116 UOH116 UYD116 VHZ116 VRV116 WBR116 WLN116 WVJ116 B65611 IX65611 ST65611 ACP65611 AML65611 AWH65611 BGD65611 BPZ65611 BZV65611 CJR65611 CTN65611 DDJ65611 DNF65611 DXB65611 EGX65611 EQT65611 FAP65611 FKL65611 FUH65611 GED65611 GNZ65611 GXV65611 HHR65611 HRN65611 IBJ65611 ILF65611 IVB65611 JEX65611 JOT65611 JYP65611 KIL65611 KSH65611 LCD65611 LLZ65611 LVV65611 MFR65611 MPN65611 MZJ65611 NJF65611 NTB65611 OCX65611 OMT65611 OWP65611 PGL65611 PQH65611 QAD65611 QJZ65611 QTV65611 RDR65611 RNN65611 RXJ65611 SHF65611 SRB65611 TAX65611 TKT65611 TUP65611 UEL65611 UOH65611 UYD65611 VHZ65611 VRV65611 WBR65611 WLN65611 WVJ65611 B131147 IX131147 ST131147 ACP131147 AML131147 AWH131147 BGD131147 BPZ131147 BZV131147 CJR131147 CTN131147 DDJ131147 DNF131147 DXB131147 EGX131147 EQT131147 FAP131147 FKL131147 FUH131147 GED131147 GNZ131147 GXV131147 HHR131147 HRN131147 IBJ131147 ILF131147 IVB131147 JEX131147 JOT131147 JYP131147 KIL131147 KSH131147 LCD131147 LLZ131147 LVV131147 MFR131147 MPN131147 MZJ131147 NJF131147 NTB131147 OCX131147 OMT131147 OWP131147 PGL131147 PQH131147 QAD131147 QJZ131147 QTV131147 RDR131147 RNN131147 RXJ131147 SHF131147 SRB131147 TAX131147 TKT131147 TUP131147 UEL131147 UOH131147 UYD131147 VHZ131147 VRV131147 WBR131147 WLN131147 WVJ131147 B196683 IX196683 ST196683 ACP196683 AML196683 AWH196683 BGD196683 BPZ196683 BZV196683 CJR196683 CTN196683 DDJ196683 DNF196683 DXB196683 EGX196683 EQT196683 FAP196683 FKL196683 FUH196683 GED196683 GNZ196683 GXV196683 HHR196683 HRN196683 IBJ196683 ILF196683 IVB196683 JEX196683 JOT196683 JYP196683 KIL196683 KSH196683 LCD196683 LLZ196683 LVV196683 MFR196683 MPN196683 MZJ196683 NJF196683 NTB196683 OCX196683 OMT196683 OWP196683 PGL196683 PQH196683 QAD196683 QJZ196683 QTV196683 RDR196683 RNN196683 RXJ196683 SHF196683 SRB196683 TAX196683 TKT196683 TUP196683 UEL196683 UOH196683 UYD196683 VHZ196683 VRV196683 WBR196683 WLN196683 WVJ196683 B262219 IX262219 ST262219 ACP262219 AML262219 AWH262219 BGD262219 BPZ262219 BZV262219 CJR262219 CTN262219 DDJ262219 DNF262219 DXB262219 EGX262219 EQT262219 FAP262219 FKL262219 FUH262219 GED262219 GNZ262219 GXV262219 HHR262219 HRN262219 IBJ262219 ILF262219 IVB262219 JEX262219 JOT262219 JYP262219 KIL262219 KSH262219 LCD262219 LLZ262219 LVV262219 MFR262219 MPN262219 MZJ262219 NJF262219 NTB262219 OCX262219 OMT262219 OWP262219 PGL262219 PQH262219 QAD262219 QJZ262219 QTV262219 RDR262219 RNN262219 RXJ262219 SHF262219 SRB262219 TAX262219 TKT262219 TUP262219 UEL262219 UOH262219 UYD262219 VHZ262219 VRV262219 WBR262219 WLN262219 WVJ262219 B327755 IX327755 ST327755 ACP327755 AML327755 AWH327755 BGD327755 BPZ327755 BZV327755 CJR327755 CTN327755 DDJ327755 DNF327755 DXB327755 EGX327755 EQT327755 FAP327755 FKL327755 FUH327755 GED327755 GNZ327755 GXV327755 HHR327755 HRN327755 IBJ327755 ILF327755 IVB327755 JEX327755 JOT327755 JYP327755 KIL327755 KSH327755 LCD327755 LLZ327755 LVV327755 MFR327755 MPN327755 MZJ327755 NJF327755 NTB327755 OCX327755 OMT327755 OWP327755 PGL327755 PQH327755 QAD327755 QJZ327755 QTV327755 RDR327755 RNN327755 RXJ327755 SHF327755 SRB327755 TAX327755 TKT327755 TUP327755 UEL327755 UOH327755 UYD327755 VHZ327755 VRV327755 WBR327755 WLN327755 WVJ327755 B393291 IX393291 ST393291 ACP393291 AML393291 AWH393291 BGD393291 BPZ393291 BZV393291 CJR393291 CTN393291 DDJ393291 DNF393291 DXB393291 EGX393291 EQT393291 FAP393291 FKL393291 FUH393291 GED393291 GNZ393291 GXV393291 HHR393291 HRN393291 IBJ393291 ILF393291 IVB393291 JEX393291 JOT393291 JYP393291 KIL393291 KSH393291 LCD393291 LLZ393291 LVV393291 MFR393291 MPN393291 MZJ393291 NJF393291 NTB393291 OCX393291 OMT393291 OWP393291 PGL393291 PQH393291 QAD393291 QJZ393291 QTV393291 RDR393291 RNN393291 RXJ393291 SHF393291 SRB393291 TAX393291 TKT393291 TUP393291 UEL393291 UOH393291 UYD393291 VHZ393291 VRV393291 WBR393291 WLN393291 WVJ393291 B458827 IX458827 ST458827 ACP458827 AML458827 AWH458827 BGD458827 BPZ458827 BZV458827 CJR458827 CTN458827 DDJ458827 DNF458827 DXB458827 EGX458827 EQT458827 FAP458827 FKL458827 FUH458827 GED458827 GNZ458827 GXV458827 HHR458827 HRN458827 IBJ458827 ILF458827 IVB458827 JEX458827 JOT458827 JYP458827 KIL458827 KSH458827 LCD458827 LLZ458827 LVV458827 MFR458827 MPN458827 MZJ458827 NJF458827 NTB458827 OCX458827 OMT458827 OWP458827 PGL458827 PQH458827 QAD458827 QJZ458827 QTV458827 RDR458827 RNN458827 RXJ458827 SHF458827 SRB458827 TAX458827 TKT458827 TUP458827 UEL458827 UOH458827 UYD458827 VHZ458827 VRV458827 WBR458827 WLN458827 WVJ458827 B524363 IX524363 ST524363 ACP524363 AML524363 AWH524363 BGD524363 BPZ524363 BZV524363 CJR524363 CTN524363 DDJ524363 DNF524363 DXB524363 EGX524363 EQT524363 FAP524363 FKL524363 FUH524363 GED524363 GNZ524363 GXV524363 HHR524363 HRN524363 IBJ524363 ILF524363 IVB524363 JEX524363 JOT524363 JYP524363 KIL524363 KSH524363 LCD524363 LLZ524363 LVV524363 MFR524363 MPN524363 MZJ524363 NJF524363 NTB524363 OCX524363 OMT524363 OWP524363 PGL524363 PQH524363 QAD524363 QJZ524363 QTV524363 RDR524363 RNN524363 RXJ524363 SHF524363 SRB524363 TAX524363 TKT524363 TUP524363 UEL524363 UOH524363 UYD524363 VHZ524363 VRV524363 WBR524363 WLN524363 WVJ524363 B589899 IX589899 ST589899 ACP589899 AML589899 AWH589899 BGD589899 BPZ589899 BZV589899 CJR589899 CTN589899 DDJ589899 DNF589899 DXB589899 EGX589899 EQT589899 FAP589899 FKL589899 FUH589899 GED589899 GNZ589899 GXV589899 HHR589899 HRN589899 IBJ589899 ILF589899 IVB589899 JEX589899 JOT589899 JYP589899 KIL589899 KSH589899 LCD589899 LLZ589899 LVV589899 MFR589899 MPN589899 MZJ589899 NJF589899 NTB589899 OCX589899 OMT589899 OWP589899 PGL589899 PQH589899 QAD589899 QJZ589899 QTV589899 RDR589899 RNN589899 RXJ589899 SHF589899 SRB589899 TAX589899 TKT589899 TUP589899 UEL589899 UOH589899 UYD589899 VHZ589899 VRV589899 WBR589899 WLN589899 WVJ589899 B655435 IX655435 ST655435 ACP655435 AML655435 AWH655435 BGD655435 BPZ655435 BZV655435 CJR655435 CTN655435 DDJ655435 DNF655435 DXB655435 EGX655435 EQT655435 FAP655435 FKL655435 FUH655435 GED655435 GNZ655435 GXV655435 HHR655435 HRN655435 IBJ655435 ILF655435 IVB655435 JEX655435 JOT655435 JYP655435 KIL655435 KSH655435 LCD655435 LLZ655435 LVV655435 MFR655435 MPN655435 MZJ655435 NJF655435 NTB655435 OCX655435 OMT655435 OWP655435 PGL655435 PQH655435 QAD655435 QJZ655435 QTV655435 RDR655435 RNN655435 RXJ655435 SHF655435 SRB655435 TAX655435 TKT655435 TUP655435 UEL655435 UOH655435 UYD655435 VHZ655435 VRV655435 WBR655435 WLN655435 WVJ655435 B720971 IX720971 ST720971 ACP720971 AML720971 AWH720971 BGD720971 BPZ720971 BZV720971 CJR720971 CTN720971 DDJ720971 DNF720971 DXB720971 EGX720971 EQT720971 FAP720971 FKL720971 FUH720971 GED720971 GNZ720971 GXV720971 HHR720971 HRN720971 IBJ720971 ILF720971 IVB720971 JEX720971 JOT720971 JYP720971 KIL720971 KSH720971 LCD720971 LLZ720971 LVV720971 MFR720971 MPN720971 MZJ720971 NJF720971 NTB720971 OCX720971 OMT720971 OWP720971 PGL720971 PQH720971 QAD720971 QJZ720971 QTV720971 RDR720971 RNN720971 RXJ720971 SHF720971 SRB720971 TAX720971 TKT720971 TUP720971 UEL720971 UOH720971 UYD720971 VHZ720971 VRV720971 WBR720971 WLN720971 WVJ720971 B786507 IX786507 ST786507 ACP786507 AML786507 AWH786507 BGD786507 BPZ786507 BZV786507 CJR786507 CTN786507 DDJ786507 DNF786507 DXB786507 EGX786507 EQT786507 FAP786507 FKL786507 FUH786507 GED786507 GNZ786507 GXV786507 HHR786507 HRN786507 IBJ786507 ILF786507 IVB786507 JEX786507 JOT786507 JYP786507 KIL786507 KSH786507 LCD786507 LLZ786507 LVV786507 MFR786507 MPN786507 MZJ786507 NJF786507 NTB786507 OCX786507 OMT786507 OWP786507 PGL786507 PQH786507 QAD786507 QJZ786507 QTV786507 RDR786507 RNN786507 RXJ786507 SHF786507 SRB786507 TAX786507 TKT786507 TUP786507 UEL786507 UOH786507 UYD786507 VHZ786507 VRV786507 WBR786507 WLN786507 WVJ786507 B852043 IX852043 ST852043 ACP852043 AML852043 AWH852043 BGD852043 BPZ852043 BZV852043 CJR852043 CTN852043 DDJ852043 DNF852043 DXB852043 EGX852043 EQT852043 FAP852043 FKL852043 FUH852043 GED852043 GNZ852043 GXV852043 HHR852043 HRN852043 IBJ852043 ILF852043 IVB852043 JEX852043 JOT852043 JYP852043 KIL852043 KSH852043 LCD852043 LLZ852043 LVV852043 MFR852043 MPN852043 MZJ852043 NJF852043 NTB852043 OCX852043 OMT852043 OWP852043 PGL852043 PQH852043 QAD852043 QJZ852043 QTV852043 RDR852043 RNN852043 RXJ852043 SHF852043 SRB852043 TAX852043 TKT852043 TUP852043 UEL852043 UOH852043 UYD852043 VHZ852043 VRV852043 WBR852043 WLN852043 WVJ852043 B917579 IX917579 ST917579 ACP917579 AML917579 AWH917579 BGD917579 BPZ917579 BZV917579 CJR917579 CTN917579 DDJ917579 DNF917579 DXB917579 EGX917579 EQT917579 FAP917579 FKL917579 FUH917579 GED917579 GNZ917579 GXV917579 HHR917579 HRN917579 IBJ917579 ILF917579 IVB917579 JEX917579 JOT917579 JYP917579 KIL917579 KSH917579 LCD917579 LLZ917579 LVV917579 MFR917579 MPN917579 MZJ917579 NJF917579 NTB917579 OCX917579 OMT917579 OWP917579 PGL917579 PQH917579 QAD917579 QJZ917579 QTV917579 RDR917579 RNN917579 RXJ917579 SHF917579 SRB917579 TAX917579 TKT917579 TUP917579 UEL917579 UOH917579 UYD917579 VHZ917579 VRV917579 WBR917579 WLN917579 WVJ917579 B983115 IX983115 ST983115 ACP983115 AML983115 AWH983115 BGD983115 BPZ983115 BZV983115 CJR983115 CTN983115 DDJ983115 DNF983115 DXB983115 EGX983115 EQT983115 FAP983115 FKL983115 FUH983115 GED983115 GNZ983115 GXV983115 HHR983115 HRN983115 IBJ983115 ILF983115 IVB983115 JEX983115 JOT983115 JYP983115 KIL983115 KSH983115 LCD983115 LLZ983115 LVV983115 MFR983115 MPN983115 MZJ983115 NJF983115 NTB983115 OCX983115 OMT983115 OWP983115 PGL983115 PQH983115 QAD983115 QJZ983115 QTV983115 RDR983115 RNN983115 RXJ983115 SHF983115 SRB983115 TAX983115 TKT983115 TUP983115 UEL983115 UOH983115 UYD983115 VHZ983115 VRV983115 WBR983115 WLN983115 WVJ983115 B134:B137 IX134:IX137 ST134:ST137 ACP134:ACP137 AML134:AML137 AWH134:AWH137 BGD134:BGD137 BPZ134:BPZ137 BZV134:BZV137 CJR134:CJR137 CTN134:CTN137 DDJ134:DDJ137 DNF134:DNF137 DXB134:DXB137 EGX134:EGX137 EQT134:EQT137 FAP134:FAP137 FKL134:FKL137 FUH134:FUH137 GED134:GED137 GNZ134:GNZ137 GXV134:GXV137 HHR134:HHR137 HRN134:HRN137 IBJ134:IBJ137 ILF134:ILF137 IVB134:IVB137 JEX134:JEX137 JOT134:JOT137 JYP134:JYP137 KIL134:KIL137 KSH134:KSH137 LCD134:LCD137 LLZ134:LLZ137 LVV134:LVV137 MFR134:MFR137 MPN134:MPN137 MZJ134:MZJ137 NJF134:NJF137 NTB134:NTB137 OCX134:OCX137 OMT134:OMT137 OWP134:OWP137 PGL134:PGL137 PQH134:PQH137 QAD134:QAD137 QJZ134:QJZ137 QTV134:QTV137 RDR134:RDR137 RNN134:RNN137 RXJ134:RXJ137 SHF134:SHF137 SRB134:SRB137 TAX134:TAX137 TKT134:TKT137 TUP134:TUP137 UEL134:UEL137 UOH134:UOH137 UYD134:UYD137 VHZ134:VHZ137 VRV134:VRV137 WBR134:WBR137 WLN134:WLN137 WVJ134:WVJ137 B65629:B65632 IX65629:IX65632 ST65629:ST65632 ACP65629:ACP65632 AML65629:AML65632 AWH65629:AWH65632 BGD65629:BGD65632 BPZ65629:BPZ65632 BZV65629:BZV65632 CJR65629:CJR65632 CTN65629:CTN65632 DDJ65629:DDJ65632 DNF65629:DNF65632 DXB65629:DXB65632 EGX65629:EGX65632 EQT65629:EQT65632 FAP65629:FAP65632 FKL65629:FKL65632 FUH65629:FUH65632 GED65629:GED65632 GNZ65629:GNZ65632 GXV65629:GXV65632 HHR65629:HHR65632 HRN65629:HRN65632 IBJ65629:IBJ65632 ILF65629:ILF65632 IVB65629:IVB65632 JEX65629:JEX65632 JOT65629:JOT65632 JYP65629:JYP65632 KIL65629:KIL65632 KSH65629:KSH65632 LCD65629:LCD65632 LLZ65629:LLZ65632 LVV65629:LVV65632 MFR65629:MFR65632 MPN65629:MPN65632 MZJ65629:MZJ65632 NJF65629:NJF65632 NTB65629:NTB65632 OCX65629:OCX65632 OMT65629:OMT65632 OWP65629:OWP65632 PGL65629:PGL65632 PQH65629:PQH65632 QAD65629:QAD65632 QJZ65629:QJZ65632 QTV65629:QTV65632 RDR65629:RDR65632 RNN65629:RNN65632 RXJ65629:RXJ65632 SHF65629:SHF65632 SRB65629:SRB65632 TAX65629:TAX65632 TKT65629:TKT65632 TUP65629:TUP65632 UEL65629:UEL65632 UOH65629:UOH65632 UYD65629:UYD65632 VHZ65629:VHZ65632 VRV65629:VRV65632 WBR65629:WBR65632 WLN65629:WLN65632 WVJ65629:WVJ65632 B131165:B131168 IX131165:IX131168 ST131165:ST131168 ACP131165:ACP131168 AML131165:AML131168 AWH131165:AWH131168 BGD131165:BGD131168 BPZ131165:BPZ131168 BZV131165:BZV131168 CJR131165:CJR131168 CTN131165:CTN131168 DDJ131165:DDJ131168 DNF131165:DNF131168 DXB131165:DXB131168 EGX131165:EGX131168 EQT131165:EQT131168 FAP131165:FAP131168 FKL131165:FKL131168 FUH131165:FUH131168 GED131165:GED131168 GNZ131165:GNZ131168 GXV131165:GXV131168 HHR131165:HHR131168 HRN131165:HRN131168 IBJ131165:IBJ131168 ILF131165:ILF131168 IVB131165:IVB131168 JEX131165:JEX131168 JOT131165:JOT131168 JYP131165:JYP131168 KIL131165:KIL131168 KSH131165:KSH131168 LCD131165:LCD131168 LLZ131165:LLZ131168 LVV131165:LVV131168 MFR131165:MFR131168 MPN131165:MPN131168 MZJ131165:MZJ131168 NJF131165:NJF131168 NTB131165:NTB131168 OCX131165:OCX131168 OMT131165:OMT131168 OWP131165:OWP131168 PGL131165:PGL131168 PQH131165:PQH131168 QAD131165:QAD131168 QJZ131165:QJZ131168 QTV131165:QTV131168 RDR131165:RDR131168 RNN131165:RNN131168 RXJ131165:RXJ131168 SHF131165:SHF131168 SRB131165:SRB131168 TAX131165:TAX131168 TKT131165:TKT131168 TUP131165:TUP131168 UEL131165:UEL131168 UOH131165:UOH131168 UYD131165:UYD131168 VHZ131165:VHZ131168 VRV131165:VRV131168 WBR131165:WBR131168 WLN131165:WLN131168 WVJ131165:WVJ131168 B196701:B196704 IX196701:IX196704 ST196701:ST196704 ACP196701:ACP196704 AML196701:AML196704 AWH196701:AWH196704 BGD196701:BGD196704 BPZ196701:BPZ196704 BZV196701:BZV196704 CJR196701:CJR196704 CTN196701:CTN196704 DDJ196701:DDJ196704 DNF196701:DNF196704 DXB196701:DXB196704 EGX196701:EGX196704 EQT196701:EQT196704 FAP196701:FAP196704 FKL196701:FKL196704 FUH196701:FUH196704 GED196701:GED196704 GNZ196701:GNZ196704 GXV196701:GXV196704 HHR196701:HHR196704 HRN196701:HRN196704 IBJ196701:IBJ196704 ILF196701:ILF196704 IVB196701:IVB196704 JEX196701:JEX196704 JOT196701:JOT196704 JYP196701:JYP196704 KIL196701:KIL196704 KSH196701:KSH196704 LCD196701:LCD196704 LLZ196701:LLZ196704 LVV196701:LVV196704 MFR196701:MFR196704 MPN196701:MPN196704 MZJ196701:MZJ196704 NJF196701:NJF196704 NTB196701:NTB196704 OCX196701:OCX196704 OMT196701:OMT196704 OWP196701:OWP196704 PGL196701:PGL196704 PQH196701:PQH196704 QAD196701:QAD196704 QJZ196701:QJZ196704 QTV196701:QTV196704 RDR196701:RDR196704 RNN196701:RNN196704 RXJ196701:RXJ196704 SHF196701:SHF196704 SRB196701:SRB196704 TAX196701:TAX196704 TKT196701:TKT196704 TUP196701:TUP196704 UEL196701:UEL196704 UOH196701:UOH196704 UYD196701:UYD196704 VHZ196701:VHZ196704 VRV196701:VRV196704 WBR196701:WBR196704 WLN196701:WLN196704 WVJ196701:WVJ196704 B262237:B262240 IX262237:IX262240 ST262237:ST262240 ACP262237:ACP262240 AML262237:AML262240 AWH262237:AWH262240 BGD262237:BGD262240 BPZ262237:BPZ262240 BZV262237:BZV262240 CJR262237:CJR262240 CTN262237:CTN262240 DDJ262237:DDJ262240 DNF262237:DNF262240 DXB262237:DXB262240 EGX262237:EGX262240 EQT262237:EQT262240 FAP262237:FAP262240 FKL262237:FKL262240 FUH262237:FUH262240 GED262237:GED262240 GNZ262237:GNZ262240 GXV262237:GXV262240 HHR262237:HHR262240 HRN262237:HRN262240 IBJ262237:IBJ262240 ILF262237:ILF262240 IVB262237:IVB262240 JEX262237:JEX262240 JOT262237:JOT262240 JYP262237:JYP262240 KIL262237:KIL262240 KSH262237:KSH262240 LCD262237:LCD262240 LLZ262237:LLZ262240 LVV262237:LVV262240 MFR262237:MFR262240 MPN262237:MPN262240 MZJ262237:MZJ262240 NJF262237:NJF262240 NTB262237:NTB262240 OCX262237:OCX262240 OMT262237:OMT262240 OWP262237:OWP262240 PGL262237:PGL262240 PQH262237:PQH262240 QAD262237:QAD262240 QJZ262237:QJZ262240 QTV262237:QTV262240 RDR262237:RDR262240 RNN262237:RNN262240 RXJ262237:RXJ262240 SHF262237:SHF262240 SRB262237:SRB262240 TAX262237:TAX262240 TKT262237:TKT262240 TUP262237:TUP262240 UEL262237:UEL262240 UOH262237:UOH262240 UYD262237:UYD262240 VHZ262237:VHZ262240 VRV262237:VRV262240 WBR262237:WBR262240 WLN262237:WLN262240 WVJ262237:WVJ262240 B327773:B327776 IX327773:IX327776 ST327773:ST327776 ACP327773:ACP327776 AML327773:AML327776 AWH327773:AWH327776 BGD327773:BGD327776 BPZ327773:BPZ327776 BZV327773:BZV327776 CJR327773:CJR327776 CTN327773:CTN327776 DDJ327773:DDJ327776 DNF327773:DNF327776 DXB327773:DXB327776 EGX327773:EGX327776 EQT327773:EQT327776 FAP327773:FAP327776 FKL327773:FKL327776 FUH327773:FUH327776 GED327773:GED327776 GNZ327773:GNZ327776 GXV327773:GXV327776 HHR327773:HHR327776 HRN327773:HRN327776 IBJ327773:IBJ327776 ILF327773:ILF327776 IVB327773:IVB327776 JEX327773:JEX327776 JOT327773:JOT327776 JYP327773:JYP327776 KIL327773:KIL327776 KSH327773:KSH327776 LCD327773:LCD327776 LLZ327773:LLZ327776 LVV327773:LVV327776 MFR327773:MFR327776 MPN327773:MPN327776 MZJ327773:MZJ327776 NJF327773:NJF327776 NTB327773:NTB327776 OCX327773:OCX327776 OMT327773:OMT327776 OWP327773:OWP327776 PGL327773:PGL327776 PQH327773:PQH327776 QAD327773:QAD327776 QJZ327773:QJZ327776 QTV327773:QTV327776 RDR327773:RDR327776 RNN327773:RNN327776 RXJ327773:RXJ327776 SHF327773:SHF327776 SRB327773:SRB327776 TAX327773:TAX327776 TKT327773:TKT327776 TUP327773:TUP327776 UEL327773:UEL327776 UOH327773:UOH327776 UYD327773:UYD327776 VHZ327773:VHZ327776 VRV327773:VRV327776 WBR327773:WBR327776 WLN327773:WLN327776 WVJ327773:WVJ327776 B393309:B393312 IX393309:IX393312 ST393309:ST393312 ACP393309:ACP393312 AML393309:AML393312 AWH393309:AWH393312 BGD393309:BGD393312 BPZ393309:BPZ393312 BZV393309:BZV393312 CJR393309:CJR393312 CTN393309:CTN393312 DDJ393309:DDJ393312 DNF393309:DNF393312 DXB393309:DXB393312 EGX393309:EGX393312 EQT393309:EQT393312 FAP393309:FAP393312 FKL393309:FKL393312 FUH393309:FUH393312 GED393309:GED393312 GNZ393309:GNZ393312 GXV393309:GXV393312 HHR393309:HHR393312 HRN393309:HRN393312 IBJ393309:IBJ393312 ILF393309:ILF393312 IVB393309:IVB393312 JEX393309:JEX393312 JOT393309:JOT393312 JYP393309:JYP393312 KIL393309:KIL393312 KSH393309:KSH393312 LCD393309:LCD393312 LLZ393309:LLZ393312 LVV393309:LVV393312 MFR393309:MFR393312 MPN393309:MPN393312 MZJ393309:MZJ393312 NJF393309:NJF393312 NTB393309:NTB393312 OCX393309:OCX393312 OMT393309:OMT393312 OWP393309:OWP393312 PGL393309:PGL393312 PQH393309:PQH393312 QAD393309:QAD393312 QJZ393309:QJZ393312 QTV393309:QTV393312 RDR393309:RDR393312 RNN393309:RNN393312 RXJ393309:RXJ393312 SHF393309:SHF393312 SRB393309:SRB393312 TAX393309:TAX393312 TKT393309:TKT393312 TUP393309:TUP393312 UEL393309:UEL393312 UOH393309:UOH393312 UYD393309:UYD393312 VHZ393309:VHZ393312 VRV393309:VRV393312 WBR393309:WBR393312 WLN393309:WLN393312 WVJ393309:WVJ393312 B458845:B458848 IX458845:IX458848 ST458845:ST458848 ACP458845:ACP458848 AML458845:AML458848 AWH458845:AWH458848 BGD458845:BGD458848 BPZ458845:BPZ458848 BZV458845:BZV458848 CJR458845:CJR458848 CTN458845:CTN458848 DDJ458845:DDJ458848 DNF458845:DNF458848 DXB458845:DXB458848 EGX458845:EGX458848 EQT458845:EQT458848 FAP458845:FAP458848 FKL458845:FKL458848 FUH458845:FUH458848 GED458845:GED458848 GNZ458845:GNZ458848 GXV458845:GXV458848 HHR458845:HHR458848 HRN458845:HRN458848 IBJ458845:IBJ458848 ILF458845:ILF458848 IVB458845:IVB458848 JEX458845:JEX458848 JOT458845:JOT458848 JYP458845:JYP458848 KIL458845:KIL458848 KSH458845:KSH458848 LCD458845:LCD458848 LLZ458845:LLZ458848 LVV458845:LVV458848 MFR458845:MFR458848 MPN458845:MPN458848 MZJ458845:MZJ458848 NJF458845:NJF458848 NTB458845:NTB458848 OCX458845:OCX458848 OMT458845:OMT458848 OWP458845:OWP458848 PGL458845:PGL458848 PQH458845:PQH458848 QAD458845:QAD458848 QJZ458845:QJZ458848 QTV458845:QTV458848 RDR458845:RDR458848 RNN458845:RNN458848 RXJ458845:RXJ458848 SHF458845:SHF458848 SRB458845:SRB458848 TAX458845:TAX458848 TKT458845:TKT458848 TUP458845:TUP458848 UEL458845:UEL458848 UOH458845:UOH458848 UYD458845:UYD458848 VHZ458845:VHZ458848 VRV458845:VRV458848 WBR458845:WBR458848 WLN458845:WLN458848 WVJ458845:WVJ458848 B524381:B524384 IX524381:IX524384 ST524381:ST524384 ACP524381:ACP524384 AML524381:AML524384 AWH524381:AWH524384 BGD524381:BGD524384 BPZ524381:BPZ524384 BZV524381:BZV524384 CJR524381:CJR524384 CTN524381:CTN524384 DDJ524381:DDJ524384 DNF524381:DNF524384 DXB524381:DXB524384 EGX524381:EGX524384 EQT524381:EQT524384 FAP524381:FAP524384 FKL524381:FKL524384 FUH524381:FUH524384 GED524381:GED524384 GNZ524381:GNZ524384 GXV524381:GXV524384 HHR524381:HHR524384 HRN524381:HRN524384 IBJ524381:IBJ524384 ILF524381:ILF524384 IVB524381:IVB524384 JEX524381:JEX524384 JOT524381:JOT524384 JYP524381:JYP524384 KIL524381:KIL524384 KSH524381:KSH524384 LCD524381:LCD524384 LLZ524381:LLZ524384 LVV524381:LVV524384 MFR524381:MFR524384 MPN524381:MPN524384 MZJ524381:MZJ524384 NJF524381:NJF524384 NTB524381:NTB524384 OCX524381:OCX524384 OMT524381:OMT524384 OWP524381:OWP524384 PGL524381:PGL524384 PQH524381:PQH524384 QAD524381:QAD524384 QJZ524381:QJZ524384 QTV524381:QTV524384 RDR524381:RDR524384 RNN524381:RNN524384 RXJ524381:RXJ524384 SHF524381:SHF524384 SRB524381:SRB524384 TAX524381:TAX524384 TKT524381:TKT524384 TUP524381:TUP524384 UEL524381:UEL524384 UOH524381:UOH524384 UYD524381:UYD524384 VHZ524381:VHZ524384 VRV524381:VRV524384 WBR524381:WBR524384 WLN524381:WLN524384 WVJ524381:WVJ524384 B589917:B589920 IX589917:IX589920 ST589917:ST589920 ACP589917:ACP589920 AML589917:AML589920 AWH589917:AWH589920 BGD589917:BGD589920 BPZ589917:BPZ589920 BZV589917:BZV589920 CJR589917:CJR589920 CTN589917:CTN589920 DDJ589917:DDJ589920 DNF589917:DNF589920 DXB589917:DXB589920 EGX589917:EGX589920 EQT589917:EQT589920 FAP589917:FAP589920 FKL589917:FKL589920 FUH589917:FUH589920 GED589917:GED589920 GNZ589917:GNZ589920 GXV589917:GXV589920 HHR589917:HHR589920 HRN589917:HRN589920 IBJ589917:IBJ589920 ILF589917:ILF589920 IVB589917:IVB589920 JEX589917:JEX589920 JOT589917:JOT589920 JYP589917:JYP589920 KIL589917:KIL589920 KSH589917:KSH589920 LCD589917:LCD589920 LLZ589917:LLZ589920 LVV589917:LVV589920 MFR589917:MFR589920 MPN589917:MPN589920 MZJ589917:MZJ589920 NJF589917:NJF589920 NTB589917:NTB589920 OCX589917:OCX589920 OMT589917:OMT589920 OWP589917:OWP589920 PGL589917:PGL589920 PQH589917:PQH589920 QAD589917:QAD589920 QJZ589917:QJZ589920 QTV589917:QTV589920 RDR589917:RDR589920 RNN589917:RNN589920 RXJ589917:RXJ589920 SHF589917:SHF589920 SRB589917:SRB589920 TAX589917:TAX589920 TKT589917:TKT589920 TUP589917:TUP589920 UEL589917:UEL589920 UOH589917:UOH589920 UYD589917:UYD589920 VHZ589917:VHZ589920 VRV589917:VRV589920 WBR589917:WBR589920 WLN589917:WLN589920 WVJ589917:WVJ589920 B655453:B655456 IX655453:IX655456 ST655453:ST655456 ACP655453:ACP655456 AML655453:AML655456 AWH655453:AWH655456 BGD655453:BGD655456 BPZ655453:BPZ655456 BZV655453:BZV655456 CJR655453:CJR655456 CTN655453:CTN655456 DDJ655453:DDJ655456 DNF655453:DNF655456 DXB655453:DXB655456 EGX655453:EGX655456 EQT655453:EQT655456 FAP655453:FAP655456 FKL655453:FKL655456 FUH655453:FUH655456 GED655453:GED655456 GNZ655453:GNZ655456 GXV655453:GXV655456 HHR655453:HHR655456 HRN655453:HRN655456 IBJ655453:IBJ655456 ILF655453:ILF655456 IVB655453:IVB655456 JEX655453:JEX655456 JOT655453:JOT655456 JYP655453:JYP655456 KIL655453:KIL655456 KSH655453:KSH655456 LCD655453:LCD655456 LLZ655453:LLZ655456 LVV655453:LVV655456 MFR655453:MFR655456 MPN655453:MPN655456 MZJ655453:MZJ655456 NJF655453:NJF655456 NTB655453:NTB655456 OCX655453:OCX655456 OMT655453:OMT655456 OWP655453:OWP655456 PGL655453:PGL655456 PQH655453:PQH655456 QAD655453:QAD655456 QJZ655453:QJZ655456 QTV655453:QTV655456 RDR655453:RDR655456 RNN655453:RNN655456 RXJ655453:RXJ655456 SHF655453:SHF655456 SRB655453:SRB655456 TAX655453:TAX655456 TKT655453:TKT655456 TUP655453:TUP655456 UEL655453:UEL655456 UOH655453:UOH655456 UYD655453:UYD655456 VHZ655453:VHZ655456 VRV655453:VRV655456 WBR655453:WBR655456 WLN655453:WLN655456 WVJ655453:WVJ655456 B720989:B720992 IX720989:IX720992 ST720989:ST720992 ACP720989:ACP720992 AML720989:AML720992 AWH720989:AWH720992 BGD720989:BGD720992 BPZ720989:BPZ720992 BZV720989:BZV720992 CJR720989:CJR720992 CTN720989:CTN720992 DDJ720989:DDJ720992 DNF720989:DNF720992 DXB720989:DXB720992 EGX720989:EGX720992 EQT720989:EQT720992 FAP720989:FAP720992 FKL720989:FKL720992 FUH720989:FUH720992 GED720989:GED720992 GNZ720989:GNZ720992 GXV720989:GXV720992 HHR720989:HHR720992 HRN720989:HRN720992 IBJ720989:IBJ720992 ILF720989:ILF720992 IVB720989:IVB720992 JEX720989:JEX720992 JOT720989:JOT720992 JYP720989:JYP720992 KIL720989:KIL720992 KSH720989:KSH720992 LCD720989:LCD720992 LLZ720989:LLZ720992 LVV720989:LVV720992 MFR720989:MFR720992 MPN720989:MPN720992 MZJ720989:MZJ720992 NJF720989:NJF720992 NTB720989:NTB720992 OCX720989:OCX720992 OMT720989:OMT720992 OWP720989:OWP720992 PGL720989:PGL720992 PQH720989:PQH720992 QAD720989:QAD720992 QJZ720989:QJZ720992 QTV720989:QTV720992 RDR720989:RDR720992 RNN720989:RNN720992 RXJ720989:RXJ720992 SHF720989:SHF720992 SRB720989:SRB720992 TAX720989:TAX720992 TKT720989:TKT720992 TUP720989:TUP720992 UEL720989:UEL720992 UOH720989:UOH720992 UYD720989:UYD720992 VHZ720989:VHZ720992 VRV720989:VRV720992 WBR720989:WBR720992 WLN720989:WLN720992 WVJ720989:WVJ720992 B786525:B786528 IX786525:IX786528 ST786525:ST786528 ACP786525:ACP786528 AML786525:AML786528 AWH786525:AWH786528 BGD786525:BGD786528 BPZ786525:BPZ786528 BZV786525:BZV786528 CJR786525:CJR786528 CTN786525:CTN786528 DDJ786525:DDJ786528 DNF786525:DNF786528 DXB786525:DXB786528 EGX786525:EGX786528 EQT786525:EQT786528 FAP786525:FAP786528 FKL786525:FKL786528 FUH786525:FUH786528 GED786525:GED786528 GNZ786525:GNZ786528 GXV786525:GXV786528 HHR786525:HHR786528 HRN786525:HRN786528 IBJ786525:IBJ786528 ILF786525:ILF786528 IVB786525:IVB786528 JEX786525:JEX786528 JOT786525:JOT786528 JYP786525:JYP786528 KIL786525:KIL786528 KSH786525:KSH786528 LCD786525:LCD786528 LLZ786525:LLZ786528 LVV786525:LVV786528 MFR786525:MFR786528 MPN786525:MPN786528 MZJ786525:MZJ786528 NJF786525:NJF786528 NTB786525:NTB786528 OCX786525:OCX786528 OMT786525:OMT786528 OWP786525:OWP786528 PGL786525:PGL786528 PQH786525:PQH786528 QAD786525:QAD786528 QJZ786525:QJZ786528 QTV786525:QTV786528 RDR786525:RDR786528 RNN786525:RNN786528 RXJ786525:RXJ786528 SHF786525:SHF786528 SRB786525:SRB786528 TAX786525:TAX786528 TKT786525:TKT786528 TUP786525:TUP786528 UEL786525:UEL786528 UOH786525:UOH786528 UYD786525:UYD786528 VHZ786525:VHZ786528 VRV786525:VRV786528 WBR786525:WBR786528 WLN786525:WLN786528 WVJ786525:WVJ786528 B852061:B852064 IX852061:IX852064 ST852061:ST852064 ACP852061:ACP852064 AML852061:AML852064 AWH852061:AWH852064 BGD852061:BGD852064 BPZ852061:BPZ852064 BZV852061:BZV852064 CJR852061:CJR852064 CTN852061:CTN852064 DDJ852061:DDJ852064 DNF852061:DNF852064 DXB852061:DXB852064 EGX852061:EGX852064 EQT852061:EQT852064 FAP852061:FAP852064 FKL852061:FKL852064 FUH852061:FUH852064 GED852061:GED852064 GNZ852061:GNZ852064 GXV852061:GXV852064 HHR852061:HHR852064 HRN852061:HRN852064 IBJ852061:IBJ852064 ILF852061:ILF852064 IVB852061:IVB852064 JEX852061:JEX852064 JOT852061:JOT852064 JYP852061:JYP852064 KIL852061:KIL852064 KSH852061:KSH852064 LCD852061:LCD852064 LLZ852061:LLZ852064 LVV852061:LVV852064 MFR852061:MFR852064 MPN852061:MPN852064 MZJ852061:MZJ852064 NJF852061:NJF852064 NTB852061:NTB852064 OCX852061:OCX852064 OMT852061:OMT852064 OWP852061:OWP852064 PGL852061:PGL852064 PQH852061:PQH852064 QAD852061:QAD852064 QJZ852061:QJZ852064 QTV852061:QTV852064 RDR852061:RDR852064 RNN852061:RNN852064 RXJ852061:RXJ852064 SHF852061:SHF852064 SRB852061:SRB852064 TAX852061:TAX852064 TKT852061:TKT852064 TUP852061:TUP852064 UEL852061:UEL852064 UOH852061:UOH852064 UYD852061:UYD852064 VHZ852061:VHZ852064 VRV852061:VRV852064 WBR852061:WBR852064 WLN852061:WLN852064 WVJ852061:WVJ852064 B917597:B917600 IX917597:IX917600 ST917597:ST917600 ACP917597:ACP917600 AML917597:AML917600 AWH917597:AWH917600 BGD917597:BGD917600 BPZ917597:BPZ917600 BZV917597:BZV917600 CJR917597:CJR917600 CTN917597:CTN917600 DDJ917597:DDJ917600 DNF917597:DNF917600 DXB917597:DXB917600 EGX917597:EGX917600 EQT917597:EQT917600 FAP917597:FAP917600 FKL917597:FKL917600 FUH917597:FUH917600 GED917597:GED917600 GNZ917597:GNZ917600 GXV917597:GXV917600 HHR917597:HHR917600 HRN917597:HRN917600 IBJ917597:IBJ917600 ILF917597:ILF917600 IVB917597:IVB917600 JEX917597:JEX917600 JOT917597:JOT917600 JYP917597:JYP917600 KIL917597:KIL917600 KSH917597:KSH917600 LCD917597:LCD917600 LLZ917597:LLZ917600 LVV917597:LVV917600 MFR917597:MFR917600 MPN917597:MPN917600 MZJ917597:MZJ917600 NJF917597:NJF917600 NTB917597:NTB917600 OCX917597:OCX917600 OMT917597:OMT917600 OWP917597:OWP917600 PGL917597:PGL917600 PQH917597:PQH917600 QAD917597:QAD917600 QJZ917597:QJZ917600 QTV917597:QTV917600 RDR917597:RDR917600 RNN917597:RNN917600 RXJ917597:RXJ917600 SHF917597:SHF917600 SRB917597:SRB917600 TAX917597:TAX917600 TKT917597:TKT917600 TUP917597:TUP917600 UEL917597:UEL917600 UOH917597:UOH917600 UYD917597:UYD917600 VHZ917597:VHZ917600 VRV917597:VRV917600 WBR917597:WBR917600 WLN917597:WLN917600 WVJ917597:WVJ917600 B983133:B983136 IX983133:IX983136 ST983133:ST983136 ACP983133:ACP983136 AML983133:AML983136 AWH983133:AWH983136 BGD983133:BGD983136 BPZ983133:BPZ983136 BZV983133:BZV983136 CJR983133:CJR983136 CTN983133:CTN983136 DDJ983133:DDJ983136 DNF983133:DNF983136 DXB983133:DXB983136 EGX983133:EGX983136 EQT983133:EQT983136 FAP983133:FAP983136 FKL983133:FKL983136 FUH983133:FUH983136 GED983133:GED983136 GNZ983133:GNZ983136 GXV983133:GXV983136 HHR983133:HHR983136 HRN983133:HRN983136 IBJ983133:IBJ983136 ILF983133:ILF983136 IVB983133:IVB983136 JEX983133:JEX983136 JOT983133:JOT983136 JYP983133:JYP983136 KIL983133:KIL983136 KSH983133:KSH983136 LCD983133:LCD983136 LLZ983133:LLZ983136 LVV983133:LVV983136 MFR983133:MFR983136 MPN983133:MPN983136 MZJ983133:MZJ983136 NJF983133:NJF983136 NTB983133:NTB983136 OCX983133:OCX983136 OMT983133:OMT983136 OWP983133:OWP983136 PGL983133:PGL983136 PQH983133:PQH983136 QAD983133:QAD983136 QJZ983133:QJZ983136 QTV983133:QTV983136 RDR983133:RDR983136 RNN983133:RNN983136 RXJ983133:RXJ983136 SHF983133:SHF983136 SRB983133:SRB983136 TAX983133:TAX983136 TKT983133:TKT983136 TUP983133:TUP983136 UEL983133:UEL983136 UOH983133:UOH983136 UYD983133:UYD983136 VHZ983133:VHZ983136 VRV983133:VRV983136 WBR983133:WBR983136 WLN983133:WLN983136 WVJ983133:WVJ983136 B151:B152 IX151:IX152 ST151:ST152 ACP151:ACP152 AML151:AML152 AWH151:AWH152 BGD151:BGD152 BPZ151:BPZ152 BZV151:BZV152 CJR151:CJR152 CTN151:CTN152 DDJ151:DDJ152 DNF151:DNF152 DXB151:DXB152 EGX151:EGX152 EQT151:EQT152 FAP151:FAP152 FKL151:FKL152 FUH151:FUH152 GED151:GED152 GNZ151:GNZ152 GXV151:GXV152 HHR151:HHR152 HRN151:HRN152 IBJ151:IBJ152 ILF151:ILF152 IVB151:IVB152 JEX151:JEX152 JOT151:JOT152 JYP151:JYP152 KIL151:KIL152 KSH151:KSH152 LCD151:LCD152 LLZ151:LLZ152 LVV151:LVV152 MFR151:MFR152 MPN151:MPN152 MZJ151:MZJ152 NJF151:NJF152 NTB151:NTB152 OCX151:OCX152 OMT151:OMT152 OWP151:OWP152 PGL151:PGL152 PQH151:PQH152 QAD151:QAD152 QJZ151:QJZ152 QTV151:QTV152 RDR151:RDR152 RNN151:RNN152 RXJ151:RXJ152 SHF151:SHF152 SRB151:SRB152 TAX151:TAX152 TKT151:TKT152 TUP151:TUP152 UEL151:UEL152 UOH151:UOH152 UYD151:UYD152 VHZ151:VHZ152 VRV151:VRV152 WBR151:WBR152 WLN151:WLN152 WVJ151:WVJ152 B65646:B65647 IX65646:IX65647 ST65646:ST65647 ACP65646:ACP65647 AML65646:AML65647 AWH65646:AWH65647 BGD65646:BGD65647 BPZ65646:BPZ65647 BZV65646:BZV65647 CJR65646:CJR65647 CTN65646:CTN65647 DDJ65646:DDJ65647 DNF65646:DNF65647 DXB65646:DXB65647 EGX65646:EGX65647 EQT65646:EQT65647 FAP65646:FAP65647 FKL65646:FKL65647 FUH65646:FUH65647 GED65646:GED65647 GNZ65646:GNZ65647 GXV65646:GXV65647 HHR65646:HHR65647 HRN65646:HRN65647 IBJ65646:IBJ65647 ILF65646:ILF65647 IVB65646:IVB65647 JEX65646:JEX65647 JOT65646:JOT65647 JYP65646:JYP65647 KIL65646:KIL65647 KSH65646:KSH65647 LCD65646:LCD65647 LLZ65646:LLZ65647 LVV65646:LVV65647 MFR65646:MFR65647 MPN65646:MPN65647 MZJ65646:MZJ65647 NJF65646:NJF65647 NTB65646:NTB65647 OCX65646:OCX65647 OMT65646:OMT65647 OWP65646:OWP65647 PGL65646:PGL65647 PQH65646:PQH65647 QAD65646:QAD65647 QJZ65646:QJZ65647 QTV65646:QTV65647 RDR65646:RDR65647 RNN65646:RNN65647 RXJ65646:RXJ65647 SHF65646:SHF65647 SRB65646:SRB65647 TAX65646:TAX65647 TKT65646:TKT65647 TUP65646:TUP65647 UEL65646:UEL65647 UOH65646:UOH65647 UYD65646:UYD65647 VHZ65646:VHZ65647 VRV65646:VRV65647 WBR65646:WBR65647 WLN65646:WLN65647 WVJ65646:WVJ65647 B131182:B131183 IX131182:IX131183 ST131182:ST131183 ACP131182:ACP131183 AML131182:AML131183 AWH131182:AWH131183 BGD131182:BGD131183 BPZ131182:BPZ131183 BZV131182:BZV131183 CJR131182:CJR131183 CTN131182:CTN131183 DDJ131182:DDJ131183 DNF131182:DNF131183 DXB131182:DXB131183 EGX131182:EGX131183 EQT131182:EQT131183 FAP131182:FAP131183 FKL131182:FKL131183 FUH131182:FUH131183 GED131182:GED131183 GNZ131182:GNZ131183 GXV131182:GXV131183 HHR131182:HHR131183 HRN131182:HRN131183 IBJ131182:IBJ131183 ILF131182:ILF131183 IVB131182:IVB131183 JEX131182:JEX131183 JOT131182:JOT131183 JYP131182:JYP131183 KIL131182:KIL131183 KSH131182:KSH131183 LCD131182:LCD131183 LLZ131182:LLZ131183 LVV131182:LVV131183 MFR131182:MFR131183 MPN131182:MPN131183 MZJ131182:MZJ131183 NJF131182:NJF131183 NTB131182:NTB131183 OCX131182:OCX131183 OMT131182:OMT131183 OWP131182:OWP131183 PGL131182:PGL131183 PQH131182:PQH131183 QAD131182:QAD131183 QJZ131182:QJZ131183 QTV131182:QTV131183 RDR131182:RDR131183 RNN131182:RNN131183 RXJ131182:RXJ131183 SHF131182:SHF131183 SRB131182:SRB131183 TAX131182:TAX131183 TKT131182:TKT131183 TUP131182:TUP131183 UEL131182:UEL131183 UOH131182:UOH131183 UYD131182:UYD131183 VHZ131182:VHZ131183 VRV131182:VRV131183 WBR131182:WBR131183 WLN131182:WLN131183 WVJ131182:WVJ131183 B196718:B196719 IX196718:IX196719 ST196718:ST196719 ACP196718:ACP196719 AML196718:AML196719 AWH196718:AWH196719 BGD196718:BGD196719 BPZ196718:BPZ196719 BZV196718:BZV196719 CJR196718:CJR196719 CTN196718:CTN196719 DDJ196718:DDJ196719 DNF196718:DNF196719 DXB196718:DXB196719 EGX196718:EGX196719 EQT196718:EQT196719 FAP196718:FAP196719 FKL196718:FKL196719 FUH196718:FUH196719 GED196718:GED196719 GNZ196718:GNZ196719 GXV196718:GXV196719 HHR196718:HHR196719 HRN196718:HRN196719 IBJ196718:IBJ196719 ILF196718:ILF196719 IVB196718:IVB196719 JEX196718:JEX196719 JOT196718:JOT196719 JYP196718:JYP196719 KIL196718:KIL196719 KSH196718:KSH196719 LCD196718:LCD196719 LLZ196718:LLZ196719 LVV196718:LVV196719 MFR196718:MFR196719 MPN196718:MPN196719 MZJ196718:MZJ196719 NJF196718:NJF196719 NTB196718:NTB196719 OCX196718:OCX196719 OMT196718:OMT196719 OWP196718:OWP196719 PGL196718:PGL196719 PQH196718:PQH196719 QAD196718:QAD196719 QJZ196718:QJZ196719 QTV196718:QTV196719 RDR196718:RDR196719 RNN196718:RNN196719 RXJ196718:RXJ196719 SHF196718:SHF196719 SRB196718:SRB196719 TAX196718:TAX196719 TKT196718:TKT196719 TUP196718:TUP196719 UEL196718:UEL196719 UOH196718:UOH196719 UYD196718:UYD196719 VHZ196718:VHZ196719 VRV196718:VRV196719 WBR196718:WBR196719 WLN196718:WLN196719 WVJ196718:WVJ196719 B262254:B262255 IX262254:IX262255 ST262254:ST262255 ACP262254:ACP262255 AML262254:AML262255 AWH262254:AWH262255 BGD262254:BGD262255 BPZ262254:BPZ262255 BZV262254:BZV262255 CJR262254:CJR262255 CTN262254:CTN262255 DDJ262254:DDJ262255 DNF262254:DNF262255 DXB262254:DXB262255 EGX262254:EGX262255 EQT262254:EQT262255 FAP262254:FAP262255 FKL262254:FKL262255 FUH262254:FUH262255 GED262254:GED262255 GNZ262254:GNZ262255 GXV262254:GXV262255 HHR262254:HHR262255 HRN262254:HRN262255 IBJ262254:IBJ262255 ILF262254:ILF262255 IVB262254:IVB262255 JEX262254:JEX262255 JOT262254:JOT262255 JYP262254:JYP262255 KIL262254:KIL262255 KSH262254:KSH262255 LCD262254:LCD262255 LLZ262254:LLZ262255 LVV262254:LVV262255 MFR262254:MFR262255 MPN262254:MPN262255 MZJ262254:MZJ262255 NJF262254:NJF262255 NTB262254:NTB262255 OCX262254:OCX262255 OMT262254:OMT262255 OWP262254:OWP262255 PGL262254:PGL262255 PQH262254:PQH262255 QAD262254:QAD262255 QJZ262254:QJZ262255 QTV262254:QTV262255 RDR262254:RDR262255 RNN262254:RNN262255 RXJ262254:RXJ262255 SHF262254:SHF262255 SRB262254:SRB262255 TAX262254:TAX262255 TKT262254:TKT262255 TUP262254:TUP262255 UEL262254:UEL262255 UOH262254:UOH262255 UYD262254:UYD262255 VHZ262254:VHZ262255 VRV262254:VRV262255 WBR262254:WBR262255 WLN262254:WLN262255 WVJ262254:WVJ262255 B327790:B327791 IX327790:IX327791 ST327790:ST327791 ACP327790:ACP327791 AML327790:AML327791 AWH327790:AWH327791 BGD327790:BGD327791 BPZ327790:BPZ327791 BZV327790:BZV327791 CJR327790:CJR327791 CTN327790:CTN327791 DDJ327790:DDJ327791 DNF327790:DNF327791 DXB327790:DXB327791 EGX327790:EGX327791 EQT327790:EQT327791 FAP327790:FAP327791 FKL327790:FKL327791 FUH327790:FUH327791 GED327790:GED327791 GNZ327790:GNZ327791 GXV327790:GXV327791 HHR327790:HHR327791 HRN327790:HRN327791 IBJ327790:IBJ327791 ILF327790:ILF327791 IVB327790:IVB327791 JEX327790:JEX327791 JOT327790:JOT327791 JYP327790:JYP327791 KIL327790:KIL327791 KSH327790:KSH327791 LCD327790:LCD327791 LLZ327790:LLZ327791 LVV327790:LVV327791 MFR327790:MFR327791 MPN327790:MPN327791 MZJ327790:MZJ327791 NJF327790:NJF327791 NTB327790:NTB327791 OCX327790:OCX327791 OMT327790:OMT327791 OWP327790:OWP327791 PGL327790:PGL327791 PQH327790:PQH327791 QAD327790:QAD327791 QJZ327790:QJZ327791 QTV327790:QTV327791 RDR327790:RDR327791 RNN327790:RNN327791 RXJ327790:RXJ327791 SHF327790:SHF327791 SRB327790:SRB327791 TAX327790:TAX327791 TKT327790:TKT327791 TUP327790:TUP327791 UEL327790:UEL327791 UOH327790:UOH327791 UYD327790:UYD327791 VHZ327790:VHZ327791 VRV327790:VRV327791 WBR327790:WBR327791 WLN327790:WLN327791 WVJ327790:WVJ327791 B393326:B393327 IX393326:IX393327 ST393326:ST393327 ACP393326:ACP393327 AML393326:AML393327 AWH393326:AWH393327 BGD393326:BGD393327 BPZ393326:BPZ393327 BZV393326:BZV393327 CJR393326:CJR393327 CTN393326:CTN393327 DDJ393326:DDJ393327 DNF393326:DNF393327 DXB393326:DXB393327 EGX393326:EGX393327 EQT393326:EQT393327 FAP393326:FAP393327 FKL393326:FKL393327 FUH393326:FUH393327 GED393326:GED393327 GNZ393326:GNZ393327 GXV393326:GXV393327 HHR393326:HHR393327 HRN393326:HRN393327 IBJ393326:IBJ393327 ILF393326:ILF393327 IVB393326:IVB393327 JEX393326:JEX393327 JOT393326:JOT393327 JYP393326:JYP393327 KIL393326:KIL393327 KSH393326:KSH393327 LCD393326:LCD393327 LLZ393326:LLZ393327 LVV393326:LVV393327 MFR393326:MFR393327 MPN393326:MPN393327 MZJ393326:MZJ393327 NJF393326:NJF393327 NTB393326:NTB393327 OCX393326:OCX393327 OMT393326:OMT393327 OWP393326:OWP393327 PGL393326:PGL393327 PQH393326:PQH393327 QAD393326:QAD393327 QJZ393326:QJZ393327 QTV393326:QTV393327 RDR393326:RDR393327 RNN393326:RNN393327 RXJ393326:RXJ393327 SHF393326:SHF393327 SRB393326:SRB393327 TAX393326:TAX393327 TKT393326:TKT393327 TUP393326:TUP393327 UEL393326:UEL393327 UOH393326:UOH393327 UYD393326:UYD393327 VHZ393326:VHZ393327 VRV393326:VRV393327 WBR393326:WBR393327 WLN393326:WLN393327 WVJ393326:WVJ393327 B458862:B458863 IX458862:IX458863 ST458862:ST458863 ACP458862:ACP458863 AML458862:AML458863 AWH458862:AWH458863 BGD458862:BGD458863 BPZ458862:BPZ458863 BZV458862:BZV458863 CJR458862:CJR458863 CTN458862:CTN458863 DDJ458862:DDJ458863 DNF458862:DNF458863 DXB458862:DXB458863 EGX458862:EGX458863 EQT458862:EQT458863 FAP458862:FAP458863 FKL458862:FKL458863 FUH458862:FUH458863 GED458862:GED458863 GNZ458862:GNZ458863 GXV458862:GXV458863 HHR458862:HHR458863 HRN458862:HRN458863 IBJ458862:IBJ458863 ILF458862:ILF458863 IVB458862:IVB458863 JEX458862:JEX458863 JOT458862:JOT458863 JYP458862:JYP458863 KIL458862:KIL458863 KSH458862:KSH458863 LCD458862:LCD458863 LLZ458862:LLZ458863 LVV458862:LVV458863 MFR458862:MFR458863 MPN458862:MPN458863 MZJ458862:MZJ458863 NJF458862:NJF458863 NTB458862:NTB458863 OCX458862:OCX458863 OMT458862:OMT458863 OWP458862:OWP458863 PGL458862:PGL458863 PQH458862:PQH458863 QAD458862:QAD458863 QJZ458862:QJZ458863 QTV458862:QTV458863 RDR458862:RDR458863 RNN458862:RNN458863 RXJ458862:RXJ458863 SHF458862:SHF458863 SRB458862:SRB458863 TAX458862:TAX458863 TKT458862:TKT458863 TUP458862:TUP458863 UEL458862:UEL458863 UOH458862:UOH458863 UYD458862:UYD458863 VHZ458862:VHZ458863 VRV458862:VRV458863 WBR458862:WBR458863 WLN458862:WLN458863 WVJ458862:WVJ458863 B524398:B524399 IX524398:IX524399 ST524398:ST524399 ACP524398:ACP524399 AML524398:AML524399 AWH524398:AWH524399 BGD524398:BGD524399 BPZ524398:BPZ524399 BZV524398:BZV524399 CJR524398:CJR524399 CTN524398:CTN524399 DDJ524398:DDJ524399 DNF524398:DNF524399 DXB524398:DXB524399 EGX524398:EGX524399 EQT524398:EQT524399 FAP524398:FAP524399 FKL524398:FKL524399 FUH524398:FUH524399 GED524398:GED524399 GNZ524398:GNZ524399 GXV524398:GXV524399 HHR524398:HHR524399 HRN524398:HRN524399 IBJ524398:IBJ524399 ILF524398:ILF524399 IVB524398:IVB524399 JEX524398:JEX524399 JOT524398:JOT524399 JYP524398:JYP524399 KIL524398:KIL524399 KSH524398:KSH524399 LCD524398:LCD524399 LLZ524398:LLZ524399 LVV524398:LVV524399 MFR524398:MFR524399 MPN524398:MPN524399 MZJ524398:MZJ524399 NJF524398:NJF524399 NTB524398:NTB524399 OCX524398:OCX524399 OMT524398:OMT524399 OWP524398:OWP524399 PGL524398:PGL524399 PQH524398:PQH524399 QAD524398:QAD524399 QJZ524398:QJZ524399 QTV524398:QTV524399 RDR524398:RDR524399 RNN524398:RNN524399 RXJ524398:RXJ524399 SHF524398:SHF524399 SRB524398:SRB524399 TAX524398:TAX524399 TKT524398:TKT524399 TUP524398:TUP524399 UEL524398:UEL524399 UOH524398:UOH524399 UYD524398:UYD524399 VHZ524398:VHZ524399 VRV524398:VRV524399 WBR524398:WBR524399 WLN524398:WLN524399 WVJ524398:WVJ524399 B589934:B589935 IX589934:IX589935 ST589934:ST589935 ACP589934:ACP589935 AML589934:AML589935 AWH589934:AWH589935 BGD589934:BGD589935 BPZ589934:BPZ589935 BZV589934:BZV589935 CJR589934:CJR589935 CTN589934:CTN589935 DDJ589934:DDJ589935 DNF589934:DNF589935 DXB589934:DXB589935 EGX589934:EGX589935 EQT589934:EQT589935 FAP589934:FAP589935 FKL589934:FKL589935 FUH589934:FUH589935 GED589934:GED589935 GNZ589934:GNZ589935 GXV589934:GXV589935 HHR589934:HHR589935 HRN589934:HRN589935 IBJ589934:IBJ589935 ILF589934:ILF589935 IVB589934:IVB589935 JEX589934:JEX589935 JOT589934:JOT589935 JYP589934:JYP589935 KIL589934:KIL589935 KSH589934:KSH589935 LCD589934:LCD589935 LLZ589934:LLZ589935 LVV589934:LVV589935 MFR589934:MFR589935 MPN589934:MPN589935 MZJ589934:MZJ589935 NJF589934:NJF589935 NTB589934:NTB589935 OCX589934:OCX589935 OMT589934:OMT589935 OWP589934:OWP589935 PGL589934:PGL589935 PQH589934:PQH589935 QAD589934:QAD589935 QJZ589934:QJZ589935 QTV589934:QTV589935 RDR589934:RDR589935 RNN589934:RNN589935 RXJ589934:RXJ589935 SHF589934:SHF589935 SRB589934:SRB589935 TAX589934:TAX589935 TKT589934:TKT589935 TUP589934:TUP589935 UEL589934:UEL589935 UOH589934:UOH589935 UYD589934:UYD589935 VHZ589934:VHZ589935 VRV589934:VRV589935 WBR589934:WBR589935 WLN589934:WLN589935 WVJ589934:WVJ589935 B655470:B655471 IX655470:IX655471 ST655470:ST655471 ACP655470:ACP655471 AML655470:AML655471 AWH655470:AWH655471 BGD655470:BGD655471 BPZ655470:BPZ655471 BZV655470:BZV655471 CJR655470:CJR655471 CTN655470:CTN655471 DDJ655470:DDJ655471 DNF655470:DNF655471 DXB655470:DXB655471 EGX655470:EGX655471 EQT655470:EQT655471 FAP655470:FAP655471 FKL655470:FKL655471 FUH655470:FUH655471 GED655470:GED655471 GNZ655470:GNZ655471 GXV655470:GXV655471 HHR655470:HHR655471 HRN655470:HRN655471 IBJ655470:IBJ655471 ILF655470:ILF655471 IVB655470:IVB655471 JEX655470:JEX655471 JOT655470:JOT655471 JYP655470:JYP655471 KIL655470:KIL655471 KSH655470:KSH655471 LCD655470:LCD655471 LLZ655470:LLZ655471 LVV655470:LVV655471 MFR655470:MFR655471 MPN655470:MPN655471 MZJ655470:MZJ655471 NJF655470:NJF655471 NTB655470:NTB655471 OCX655470:OCX655471 OMT655470:OMT655471 OWP655470:OWP655471 PGL655470:PGL655471 PQH655470:PQH655471 QAD655470:QAD655471 QJZ655470:QJZ655471 QTV655470:QTV655471 RDR655470:RDR655471 RNN655470:RNN655471 RXJ655470:RXJ655471 SHF655470:SHF655471 SRB655470:SRB655471 TAX655470:TAX655471 TKT655470:TKT655471 TUP655470:TUP655471 UEL655470:UEL655471 UOH655470:UOH655471 UYD655470:UYD655471 VHZ655470:VHZ655471 VRV655470:VRV655471 WBR655470:WBR655471 WLN655470:WLN655471 WVJ655470:WVJ655471 B721006:B721007 IX721006:IX721007 ST721006:ST721007 ACP721006:ACP721007 AML721006:AML721007 AWH721006:AWH721007 BGD721006:BGD721007 BPZ721006:BPZ721007 BZV721006:BZV721007 CJR721006:CJR721007 CTN721006:CTN721007 DDJ721006:DDJ721007 DNF721006:DNF721007 DXB721006:DXB721007 EGX721006:EGX721007 EQT721006:EQT721007 FAP721006:FAP721007 FKL721006:FKL721007 FUH721006:FUH721007 GED721006:GED721007 GNZ721006:GNZ721007 GXV721006:GXV721007 HHR721006:HHR721007 HRN721006:HRN721007 IBJ721006:IBJ721007 ILF721006:ILF721007 IVB721006:IVB721007 JEX721006:JEX721007 JOT721006:JOT721007 JYP721006:JYP721007 KIL721006:KIL721007 KSH721006:KSH721007 LCD721006:LCD721007 LLZ721006:LLZ721007 LVV721006:LVV721007 MFR721006:MFR721007 MPN721006:MPN721007 MZJ721006:MZJ721007 NJF721006:NJF721007 NTB721006:NTB721007 OCX721006:OCX721007 OMT721006:OMT721007 OWP721006:OWP721007 PGL721006:PGL721007 PQH721006:PQH721007 QAD721006:QAD721007 QJZ721006:QJZ721007 QTV721006:QTV721007 RDR721006:RDR721007 RNN721006:RNN721007 RXJ721006:RXJ721007 SHF721006:SHF721007 SRB721006:SRB721007 TAX721006:TAX721007 TKT721006:TKT721007 TUP721006:TUP721007 UEL721006:UEL721007 UOH721006:UOH721007 UYD721006:UYD721007 VHZ721006:VHZ721007 VRV721006:VRV721007 WBR721006:WBR721007 WLN721006:WLN721007 WVJ721006:WVJ721007 B786542:B786543 IX786542:IX786543 ST786542:ST786543 ACP786542:ACP786543 AML786542:AML786543 AWH786542:AWH786543 BGD786542:BGD786543 BPZ786542:BPZ786543 BZV786542:BZV786543 CJR786542:CJR786543 CTN786542:CTN786543 DDJ786542:DDJ786543 DNF786542:DNF786543 DXB786542:DXB786543 EGX786542:EGX786543 EQT786542:EQT786543 FAP786542:FAP786543 FKL786542:FKL786543 FUH786542:FUH786543 GED786542:GED786543 GNZ786542:GNZ786543 GXV786542:GXV786543 HHR786542:HHR786543 HRN786542:HRN786543 IBJ786542:IBJ786543 ILF786542:ILF786543 IVB786542:IVB786543 JEX786542:JEX786543 JOT786542:JOT786543 JYP786542:JYP786543 KIL786542:KIL786543 KSH786542:KSH786543 LCD786542:LCD786543 LLZ786542:LLZ786543 LVV786542:LVV786543 MFR786542:MFR786543 MPN786542:MPN786543 MZJ786542:MZJ786543 NJF786542:NJF786543 NTB786542:NTB786543 OCX786542:OCX786543 OMT786542:OMT786543 OWP786542:OWP786543 PGL786542:PGL786543 PQH786542:PQH786543 QAD786542:QAD786543 QJZ786542:QJZ786543 QTV786542:QTV786543 RDR786542:RDR786543 RNN786542:RNN786543 RXJ786542:RXJ786543 SHF786542:SHF786543 SRB786542:SRB786543 TAX786542:TAX786543 TKT786542:TKT786543 TUP786542:TUP786543 UEL786542:UEL786543 UOH786542:UOH786543 UYD786542:UYD786543 VHZ786542:VHZ786543 VRV786542:VRV786543 WBR786542:WBR786543 WLN786542:WLN786543 WVJ786542:WVJ786543 B852078:B852079 IX852078:IX852079 ST852078:ST852079 ACP852078:ACP852079 AML852078:AML852079 AWH852078:AWH852079 BGD852078:BGD852079 BPZ852078:BPZ852079 BZV852078:BZV852079 CJR852078:CJR852079 CTN852078:CTN852079 DDJ852078:DDJ852079 DNF852078:DNF852079 DXB852078:DXB852079 EGX852078:EGX852079 EQT852078:EQT852079 FAP852078:FAP852079 FKL852078:FKL852079 FUH852078:FUH852079 GED852078:GED852079 GNZ852078:GNZ852079 GXV852078:GXV852079 HHR852078:HHR852079 HRN852078:HRN852079 IBJ852078:IBJ852079 ILF852078:ILF852079 IVB852078:IVB852079 JEX852078:JEX852079 JOT852078:JOT852079 JYP852078:JYP852079 KIL852078:KIL852079 KSH852078:KSH852079 LCD852078:LCD852079 LLZ852078:LLZ852079 LVV852078:LVV852079 MFR852078:MFR852079 MPN852078:MPN852079 MZJ852078:MZJ852079 NJF852078:NJF852079 NTB852078:NTB852079 OCX852078:OCX852079 OMT852078:OMT852079 OWP852078:OWP852079 PGL852078:PGL852079 PQH852078:PQH852079 QAD852078:QAD852079 QJZ852078:QJZ852079 QTV852078:QTV852079 RDR852078:RDR852079 RNN852078:RNN852079 RXJ852078:RXJ852079 SHF852078:SHF852079 SRB852078:SRB852079 TAX852078:TAX852079 TKT852078:TKT852079 TUP852078:TUP852079 UEL852078:UEL852079 UOH852078:UOH852079 UYD852078:UYD852079 VHZ852078:VHZ852079 VRV852078:VRV852079 WBR852078:WBR852079 WLN852078:WLN852079 WVJ852078:WVJ852079 B917614:B917615 IX917614:IX917615 ST917614:ST917615 ACP917614:ACP917615 AML917614:AML917615 AWH917614:AWH917615 BGD917614:BGD917615 BPZ917614:BPZ917615 BZV917614:BZV917615 CJR917614:CJR917615 CTN917614:CTN917615 DDJ917614:DDJ917615 DNF917614:DNF917615 DXB917614:DXB917615 EGX917614:EGX917615 EQT917614:EQT917615 FAP917614:FAP917615 FKL917614:FKL917615 FUH917614:FUH917615 GED917614:GED917615 GNZ917614:GNZ917615 GXV917614:GXV917615 HHR917614:HHR917615 HRN917614:HRN917615 IBJ917614:IBJ917615 ILF917614:ILF917615 IVB917614:IVB917615 JEX917614:JEX917615 JOT917614:JOT917615 JYP917614:JYP917615 KIL917614:KIL917615 KSH917614:KSH917615 LCD917614:LCD917615 LLZ917614:LLZ917615 LVV917614:LVV917615 MFR917614:MFR917615 MPN917614:MPN917615 MZJ917614:MZJ917615 NJF917614:NJF917615 NTB917614:NTB917615 OCX917614:OCX917615 OMT917614:OMT917615 OWP917614:OWP917615 PGL917614:PGL917615 PQH917614:PQH917615 QAD917614:QAD917615 QJZ917614:QJZ917615 QTV917614:QTV917615 RDR917614:RDR917615 RNN917614:RNN917615 RXJ917614:RXJ917615 SHF917614:SHF917615 SRB917614:SRB917615 TAX917614:TAX917615 TKT917614:TKT917615 TUP917614:TUP917615 UEL917614:UEL917615 UOH917614:UOH917615 UYD917614:UYD917615 VHZ917614:VHZ917615 VRV917614:VRV917615 WBR917614:WBR917615 WLN917614:WLN917615 WVJ917614:WVJ917615 B983150:B983151 IX983150:IX983151 ST983150:ST983151 ACP983150:ACP983151 AML983150:AML983151 AWH983150:AWH983151 BGD983150:BGD983151 BPZ983150:BPZ983151 BZV983150:BZV983151 CJR983150:CJR983151 CTN983150:CTN983151 DDJ983150:DDJ983151 DNF983150:DNF983151 DXB983150:DXB983151 EGX983150:EGX983151 EQT983150:EQT983151 FAP983150:FAP983151 FKL983150:FKL983151 FUH983150:FUH983151 GED983150:GED983151 GNZ983150:GNZ983151 GXV983150:GXV983151 HHR983150:HHR983151 HRN983150:HRN983151 IBJ983150:IBJ983151 ILF983150:ILF983151 IVB983150:IVB983151 JEX983150:JEX983151 JOT983150:JOT983151 JYP983150:JYP983151 KIL983150:KIL983151 KSH983150:KSH983151 LCD983150:LCD983151 LLZ983150:LLZ983151 LVV983150:LVV983151 MFR983150:MFR983151 MPN983150:MPN983151 MZJ983150:MZJ983151 NJF983150:NJF983151 NTB983150:NTB983151 OCX983150:OCX983151 OMT983150:OMT983151 OWP983150:OWP983151 PGL983150:PGL983151 PQH983150:PQH983151 QAD983150:QAD983151 QJZ983150:QJZ983151 QTV983150:QTV983151 RDR983150:RDR983151 RNN983150:RNN983151 RXJ983150:RXJ983151 SHF983150:SHF983151 SRB983150:SRB983151 TAX983150:TAX983151 TKT983150:TKT983151 TUP983150:TUP983151 UEL983150:UEL983151 UOH983150:UOH983151 UYD983150:UYD983151 VHZ983150:VHZ983151 VRV983150:VRV983151 WBR983150:WBR983151 WLN983150:WLN983151 WVJ983150:WVJ983151 B156 IX156 ST156 ACP156 AML156 AWH156 BGD156 BPZ156 BZV156 CJR156 CTN156 DDJ156 DNF156 DXB156 EGX156 EQT156 FAP156 FKL156 FUH156 GED156 GNZ156 GXV156 HHR156 HRN156 IBJ156 ILF156 IVB156 JEX156 JOT156 JYP156 KIL156 KSH156 LCD156 LLZ156 LVV156 MFR156 MPN156 MZJ156 NJF156 NTB156 OCX156 OMT156 OWP156 PGL156 PQH156 QAD156 QJZ156 QTV156 RDR156 RNN156 RXJ156 SHF156 SRB156 TAX156 TKT156 TUP156 UEL156 UOH156 UYD156 VHZ156 VRV156 WBR156 WLN156 WVJ156 B65651 IX65651 ST65651 ACP65651 AML65651 AWH65651 BGD65651 BPZ65651 BZV65651 CJR65651 CTN65651 DDJ65651 DNF65651 DXB65651 EGX65651 EQT65651 FAP65651 FKL65651 FUH65651 GED65651 GNZ65651 GXV65651 HHR65651 HRN65651 IBJ65651 ILF65651 IVB65651 JEX65651 JOT65651 JYP65651 KIL65651 KSH65651 LCD65651 LLZ65651 LVV65651 MFR65651 MPN65651 MZJ65651 NJF65651 NTB65651 OCX65651 OMT65651 OWP65651 PGL65651 PQH65651 QAD65651 QJZ65651 QTV65651 RDR65651 RNN65651 RXJ65651 SHF65651 SRB65651 TAX65651 TKT65651 TUP65651 UEL65651 UOH65651 UYD65651 VHZ65651 VRV65651 WBR65651 WLN65651 WVJ65651 B131187 IX131187 ST131187 ACP131187 AML131187 AWH131187 BGD131187 BPZ131187 BZV131187 CJR131187 CTN131187 DDJ131187 DNF131187 DXB131187 EGX131187 EQT131187 FAP131187 FKL131187 FUH131187 GED131187 GNZ131187 GXV131187 HHR131187 HRN131187 IBJ131187 ILF131187 IVB131187 JEX131187 JOT131187 JYP131187 KIL131187 KSH131187 LCD131187 LLZ131187 LVV131187 MFR131187 MPN131187 MZJ131187 NJF131187 NTB131187 OCX131187 OMT131187 OWP131187 PGL131187 PQH131187 QAD131187 QJZ131187 QTV131187 RDR131187 RNN131187 RXJ131187 SHF131187 SRB131187 TAX131187 TKT131187 TUP131187 UEL131187 UOH131187 UYD131187 VHZ131187 VRV131187 WBR131187 WLN131187 WVJ131187 B196723 IX196723 ST196723 ACP196723 AML196723 AWH196723 BGD196723 BPZ196723 BZV196723 CJR196723 CTN196723 DDJ196723 DNF196723 DXB196723 EGX196723 EQT196723 FAP196723 FKL196723 FUH196723 GED196723 GNZ196723 GXV196723 HHR196723 HRN196723 IBJ196723 ILF196723 IVB196723 JEX196723 JOT196723 JYP196723 KIL196723 KSH196723 LCD196723 LLZ196723 LVV196723 MFR196723 MPN196723 MZJ196723 NJF196723 NTB196723 OCX196723 OMT196723 OWP196723 PGL196723 PQH196723 QAD196723 QJZ196723 QTV196723 RDR196723 RNN196723 RXJ196723 SHF196723 SRB196723 TAX196723 TKT196723 TUP196723 UEL196723 UOH196723 UYD196723 VHZ196723 VRV196723 WBR196723 WLN196723 WVJ196723 B262259 IX262259 ST262259 ACP262259 AML262259 AWH262259 BGD262259 BPZ262259 BZV262259 CJR262259 CTN262259 DDJ262259 DNF262259 DXB262259 EGX262259 EQT262259 FAP262259 FKL262259 FUH262259 GED262259 GNZ262259 GXV262259 HHR262259 HRN262259 IBJ262259 ILF262259 IVB262259 JEX262259 JOT262259 JYP262259 KIL262259 KSH262259 LCD262259 LLZ262259 LVV262259 MFR262259 MPN262259 MZJ262259 NJF262259 NTB262259 OCX262259 OMT262259 OWP262259 PGL262259 PQH262259 QAD262259 QJZ262259 QTV262259 RDR262259 RNN262259 RXJ262259 SHF262259 SRB262259 TAX262259 TKT262259 TUP262259 UEL262259 UOH262259 UYD262259 VHZ262259 VRV262259 WBR262259 WLN262259 WVJ262259 B327795 IX327795 ST327795 ACP327795 AML327795 AWH327795 BGD327795 BPZ327795 BZV327795 CJR327795 CTN327795 DDJ327795 DNF327795 DXB327795 EGX327795 EQT327795 FAP327795 FKL327795 FUH327795 GED327795 GNZ327795 GXV327795 HHR327795 HRN327795 IBJ327795 ILF327795 IVB327795 JEX327795 JOT327795 JYP327795 KIL327795 KSH327795 LCD327795 LLZ327795 LVV327795 MFR327795 MPN327795 MZJ327795 NJF327795 NTB327795 OCX327795 OMT327795 OWP327795 PGL327795 PQH327795 QAD327795 QJZ327795 QTV327795 RDR327795 RNN327795 RXJ327795 SHF327795 SRB327795 TAX327795 TKT327795 TUP327795 UEL327795 UOH327795 UYD327795 VHZ327795 VRV327795 WBR327795 WLN327795 WVJ327795 B393331 IX393331 ST393331 ACP393331 AML393331 AWH393331 BGD393331 BPZ393331 BZV393331 CJR393331 CTN393331 DDJ393331 DNF393331 DXB393331 EGX393331 EQT393331 FAP393331 FKL393331 FUH393331 GED393331 GNZ393331 GXV393331 HHR393331 HRN393331 IBJ393331 ILF393331 IVB393331 JEX393331 JOT393331 JYP393331 KIL393331 KSH393331 LCD393331 LLZ393331 LVV393331 MFR393331 MPN393331 MZJ393331 NJF393331 NTB393331 OCX393331 OMT393331 OWP393331 PGL393331 PQH393331 QAD393331 QJZ393331 QTV393331 RDR393331 RNN393331 RXJ393331 SHF393331 SRB393331 TAX393331 TKT393331 TUP393331 UEL393331 UOH393331 UYD393331 VHZ393331 VRV393331 WBR393331 WLN393331 WVJ393331 B458867 IX458867 ST458867 ACP458867 AML458867 AWH458867 BGD458867 BPZ458867 BZV458867 CJR458867 CTN458867 DDJ458867 DNF458867 DXB458867 EGX458867 EQT458867 FAP458867 FKL458867 FUH458867 GED458867 GNZ458867 GXV458867 HHR458867 HRN458867 IBJ458867 ILF458867 IVB458867 JEX458867 JOT458867 JYP458867 KIL458867 KSH458867 LCD458867 LLZ458867 LVV458867 MFR458867 MPN458867 MZJ458867 NJF458867 NTB458867 OCX458867 OMT458867 OWP458867 PGL458867 PQH458867 QAD458867 QJZ458867 QTV458867 RDR458867 RNN458867 RXJ458867 SHF458867 SRB458867 TAX458867 TKT458867 TUP458867 UEL458867 UOH458867 UYD458867 VHZ458867 VRV458867 WBR458867 WLN458867 WVJ458867 B524403 IX524403 ST524403 ACP524403 AML524403 AWH524403 BGD524403 BPZ524403 BZV524403 CJR524403 CTN524403 DDJ524403 DNF524403 DXB524403 EGX524403 EQT524403 FAP524403 FKL524403 FUH524403 GED524403 GNZ524403 GXV524403 HHR524403 HRN524403 IBJ524403 ILF524403 IVB524403 JEX524403 JOT524403 JYP524403 KIL524403 KSH524403 LCD524403 LLZ524403 LVV524403 MFR524403 MPN524403 MZJ524403 NJF524403 NTB524403 OCX524403 OMT524403 OWP524403 PGL524403 PQH524403 QAD524403 QJZ524403 QTV524403 RDR524403 RNN524403 RXJ524403 SHF524403 SRB524403 TAX524403 TKT524403 TUP524403 UEL524403 UOH524403 UYD524403 VHZ524403 VRV524403 WBR524403 WLN524403 WVJ524403 B589939 IX589939 ST589939 ACP589939 AML589939 AWH589939 BGD589939 BPZ589939 BZV589939 CJR589939 CTN589939 DDJ589939 DNF589939 DXB589939 EGX589939 EQT589939 FAP589939 FKL589939 FUH589939 GED589939 GNZ589939 GXV589939 HHR589939 HRN589939 IBJ589939 ILF589939 IVB589939 JEX589939 JOT589939 JYP589939 KIL589939 KSH589939 LCD589939 LLZ589939 LVV589939 MFR589939 MPN589939 MZJ589939 NJF589939 NTB589939 OCX589939 OMT589939 OWP589939 PGL589939 PQH589939 QAD589939 QJZ589939 QTV589939 RDR589939 RNN589939 RXJ589939 SHF589939 SRB589939 TAX589939 TKT589939 TUP589939 UEL589939 UOH589939 UYD589939 VHZ589939 VRV589939 WBR589939 WLN589939 WVJ589939 B655475 IX655475 ST655475 ACP655475 AML655475 AWH655475 BGD655475 BPZ655475 BZV655475 CJR655475 CTN655475 DDJ655475 DNF655475 DXB655475 EGX655475 EQT655475 FAP655475 FKL655475 FUH655475 GED655475 GNZ655475 GXV655475 HHR655475 HRN655475 IBJ655475 ILF655475 IVB655475 JEX655475 JOT655475 JYP655475 KIL655475 KSH655475 LCD655475 LLZ655475 LVV655475 MFR655475 MPN655475 MZJ655475 NJF655475 NTB655475 OCX655475 OMT655475 OWP655475 PGL655475 PQH655475 QAD655475 QJZ655475 QTV655475 RDR655475 RNN655475 RXJ655475 SHF655475 SRB655475 TAX655475 TKT655475 TUP655475 UEL655475 UOH655475 UYD655475 VHZ655475 VRV655475 WBR655475 WLN655475 WVJ655475 B721011 IX721011 ST721011 ACP721011 AML721011 AWH721011 BGD721011 BPZ721011 BZV721011 CJR721011 CTN721011 DDJ721011 DNF721011 DXB721011 EGX721011 EQT721011 FAP721011 FKL721011 FUH721011 GED721011 GNZ721011 GXV721011 HHR721011 HRN721011 IBJ721011 ILF721011 IVB721011 JEX721011 JOT721011 JYP721011 KIL721011 KSH721011 LCD721011 LLZ721011 LVV721011 MFR721011 MPN721011 MZJ721011 NJF721011 NTB721011 OCX721011 OMT721011 OWP721011 PGL721011 PQH721011 QAD721011 QJZ721011 QTV721011 RDR721011 RNN721011 RXJ721011 SHF721011 SRB721011 TAX721011 TKT721011 TUP721011 UEL721011 UOH721011 UYD721011 VHZ721011 VRV721011 WBR721011 WLN721011 WVJ721011 B786547 IX786547 ST786547 ACP786547 AML786547 AWH786547 BGD786547 BPZ786547 BZV786547 CJR786547 CTN786547 DDJ786547 DNF786547 DXB786547 EGX786547 EQT786547 FAP786547 FKL786547 FUH786547 GED786547 GNZ786547 GXV786547 HHR786547 HRN786547 IBJ786547 ILF786547 IVB786547 JEX786547 JOT786547 JYP786547 KIL786547 KSH786547 LCD786547 LLZ786547 LVV786547 MFR786547 MPN786547 MZJ786547 NJF786547 NTB786547 OCX786547 OMT786547 OWP786547 PGL786547 PQH786547 QAD786547 QJZ786547 QTV786547 RDR786547 RNN786547 RXJ786547 SHF786547 SRB786547 TAX786547 TKT786547 TUP786547 UEL786547 UOH786547 UYD786547 VHZ786547 VRV786547 WBR786547 WLN786547 WVJ786547 B852083 IX852083 ST852083 ACP852083 AML852083 AWH852083 BGD852083 BPZ852083 BZV852083 CJR852083 CTN852083 DDJ852083 DNF852083 DXB852083 EGX852083 EQT852083 FAP852083 FKL852083 FUH852083 GED852083 GNZ852083 GXV852083 HHR852083 HRN852083 IBJ852083 ILF852083 IVB852083 JEX852083 JOT852083 JYP852083 KIL852083 KSH852083 LCD852083 LLZ852083 LVV852083 MFR852083 MPN852083 MZJ852083 NJF852083 NTB852083 OCX852083 OMT852083 OWP852083 PGL852083 PQH852083 QAD852083 QJZ852083 QTV852083 RDR852083 RNN852083 RXJ852083 SHF852083 SRB852083 TAX852083 TKT852083 TUP852083 UEL852083 UOH852083 UYD852083 VHZ852083 VRV852083 WBR852083 WLN852083 WVJ852083 B917619 IX917619 ST917619 ACP917619 AML917619 AWH917619 BGD917619 BPZ917619 BZV917619 CJR917619 CTN917619 DDJ917619 DNF917619 DXB917619 EGX917619 EQT917619 FAP917619 FKL917619 FUH917619 GED917619 GNZ917619 GXV917619 HHR917619 HRN917619 IBJ917619 ILF917619 IVB917619 JEX917619 JOT917619 JYP917619 KIL917619 KSH917619 LCD917619 LLZ917619 LVV917619 MFR917619 MPN917619 MZJ917619 NJF917619 NTB917619 OCX917619 OMT917619 OWP917619 PGL917619 PQH917619 QAD917619 QJZ917619 QTV917619 RDR917619 RNN917619 RXJ917619 SHF917619 SRB917619 TAX917619 TKT917619 TUP917619 UEL917619 UOH917619 UYD917619 VHZ917619 VRV917619 WBR917619 WLN917619 WVJ917619 B983155 IX983155 ST983155 ACP983155 AML983155 AWH983155 BGD983155 BPZ983155 BZV983155 CJR983155 CTN983155 DDJ983155 DNF983155 DXB983155 EGX983155 EQT983155 FAP983155 FKL983155 FUH983155 GED983155 GNZ983155 GXV983155 HHR983155 HRN983155 IBJ983155 ILF983155 IVB983155 JEX983155 JOT983155 JYP983155 KIL983155 KSH983155 LCD983155 LLZ983155 LVV983155 MFR983155 MPN983155 MZJ983155 NJF983155 NTB983155 OCX983155 OMT983155 OWP983155 PGL983155 PQH983155 QAD983155 QJZ983155 QTV983155 RDR983155 RNN983155 RXJ983155 SHF983155 SRB983155 TAX983155 TKT983155 TUP983155 UEL983155 UOH983155 UYD983155 VHZ983155 VRV983155 WBR983155 WLN983155 WVJ983155 B97 IX97 ST97 ACP97 AML97 AWH97 BGD97 BPZ97 BZV97 CJR97 CTN97 DDJ97 DNF97 DXB97 EGX97 EQT97 FAP97 FKL97 FUH97 GED97 GNZ97 GXV97 HHR97 HRN97 IBJ97 ILF97 IVB97 JEX97 JOT97 JYP97 KIL97 KSH97 LCD97 LLZ97 LVV97 MFR97 MPN97 MZJ97 NJF97 NTB97 OCX97 OMT97 OWP97 PGL97 PQH97 QAD97 QJZ97 QTV97 RDR97 RNN97 RXJ97 SHF97 SRB97 TAX97 TKT97 TUP97 UEL97 UOH97 UYD97 VHZ97 VRV97 WBR97 WLN97 WVJ97 B65592 IX65592 ST65592 ACP65592 AML65592 AWH65592 BGD65592 BPZ65592 BZV65592 CJR65592 CTN65592 DDJ65592 DNF65592 DXB65592 EGX65592 EQT65592 FAP65592 FKL65592 FUH65592 GED65592 GNZ65592 GXV65592 HHR65592 HRN65592 IBJ65592 ILF65592 IVB65592 JEX65592 JOT65592 JYP65592 KIL65592 KSH65592 LCD65592 LLZ65592 LVV65592 MFR65592 MPN65592 MZJ65592 NJF65592 NTB65592 OCX65592 OMT65592 OWP65592 PGL65592 PQH65592 QAD65592 QJZ65592 QTV65592 RDR65592 RNN65592 RXJ65592 SHF65592 SRB65592 TAX65592 TKT65592 TUP65592 UEL65592 UOH65592 UYD65592 VHZ65592 VRV65592 WBR65592 WLN65592 WVJ65592 B131128 IX131128 ST131128 ACP131128 AML131128 AWH131128 BGD131128 BPZ131128 BZV131128 CJR131128 CTN131128 DDJ131128 DNF131128 DXB131128 EGX131128 EQT131128 FAP131128 FKL131128 FUH131128 GED131128 GNZ131128 GXV131128 HHR131128 HRN131128 IBJ131128 ILF131128 IVB131128 JEX131128 JOT131128 JYP131128 KIL131128 KSH131128 LCD131128 LLZ131128 LVV131128 MFR131128 MPN131128 MZJ131128 NJF131128 NTB131128 OCX131128 OMT131128 OWP131128 PGL131128 PQH131128 QAD131128 QJZ131128 QTV131128 RDR131128 RNN131128 RXJ131128 SHF131128 SRB131128 TAX131128 TKT131128 TUP131128 UEL131128 UOH131128 UYD131128 VHZ131128 VRV131128 WBR131128 WLN131128 WVJ131128 B196664 IX196664 ST196664 ACP196664 AML196664 AWH196664 BGD196664 BPZ196664 BZV196664 CJR196664 CTN196664 DDJ196664 DNF196664 DXB196664 EGX196664 EQT196664 FAP196664 FKL196664 FUH196664 GED196664 GNZ196664 GXV196664 HHR196664 HRN196664 IBJ196664 ILF196664 IVB196664 JEX196664 JOT196664 JYP196664 KIL196664 KSH196664 LCD196664 LLZ196664 LVV196664 MFR196664 MPN196664 MZJ196664 NJF196664 NTB196664 OCX196664 OMT196664 OWP196664 PGL196664 PQH196664 QAD196664 QJZ196664 QTV196664 RDR196664 RNN196664 RXJ196664 SHF196664 SRB196664 TAX196664 TKT196664 TUP196664 UEL196664 UOH196664 UYD196664 VHZ196664 VRV196664 WBR196664 WLN196664 WVJ196664 B262200 IX262200 ST262200 ACP262200 AML262200 AWH262200 BGD262200 BPZ262200 BZV262200 CJR262200 CTN262200 DDJ262200 DNF262200 DXB262200 EGX262200 EQT262200 FAP262200 FKL262200 FUH262200 GED262200 GNZ262200 GXV262200 HHR262200 HRN262200 IBJ262200 ILF262200 IVB262200 JEX262200 JOT262200 JYP262200 KIL262200 KSH262200 LCD262200 LLZ262200 LVV262200 MFR262200 MPN262200 MZJ262200 NJF262200 NTB262200 OCX262200 OMT262200 OWP262200 PGL262200 PQH262200 QAD262200 QJZ262200 QTV262200 RDR262200 RNN262200 RXJ262200 SHF262200 SRB262200 TAX262200 TKT262200 TUP262200 UEL262200 UOH262200 UYD262200 VHZ262200 VRV262200 WBR262200 WLN262200 WVJ262200 B327736 IX327736 ST327736 ACP327736 AML327736 AWH327736 BGD327736 BPZ327736 BZV327736 CJR327736 CTN327736 DDJ327736 DNF327736 DXB327736 EGX327736 EQT327736 FAP327736 FKL327736 FUH327736 GED327736 GNZ327736 GXV327736 HHR327736 HRN327736 IBJ327736 ILF327736 IVB327736 JEX327736 JOT327736 JYP327736 KIL327736 KSH327736 LCD327736 LLZ327736 LVV327736 MFR327736 MPN327736 MZJ327736 NJF327736 NTB327736 OCX327736 OMT327736 OWP327736 PGL327736 PQH327736 QAD327736 QJZ327736 QTV327736 RDR327736 RNN327736 RXJ327736 SHF327736 SRB327736 TAX327736 TKT327736 TUP327736 UEL327736 UOH327736 UYD327736 VHZ327736 VRV327736 WBR327736 WLN327736 WVJ327736 B393272 IX393272 ST393272 ACP393272 AML393272 AWH393272 BGD393272 BPZ393272 BZV393272 CJR393272 CTN393272 DDJ393272 DNF393272 DXB393272 EGX393272 EQT393272 FAP393272 FKL393272 FUH393272 GED393272 GNZ393272 GXV393272 HHR393272 HRN393272 IBJ393272 ILF393272 IVB393272 JEX393272 JOT393272 JYP393272 KIL393272 KSH393272 LCD393272 LLZ393272 LVV393272 MFR393272 MPN393272 MZJ393272 NJF393272 NTB393272 OCX393272 OMT393272 OWP393272 PGL393272 PQH393272 QAD393272 QJZ393272 QTV393272 RDR393272 RNN393272 RXJ393272 SHF393272 SRB393272 TAX393272 TKT393272 TUP393272 UEL393272 UOH393272 UYD393272 VHZ393272 VRV393272 WBR393272 WLN393272 WVJ393272 B458808 IX458808 ST458808 ACP458808 AML458808 AWH458808 BGD458808 BPZ458808 BZV458808 CJR458808 CTN458808 DDJ458808 DNF458808 DXB458808 EGX458808 EQT458808 FAP458808 FKL458808 FUH458808 GED458808 GNZ458808 GXV458808 HHR458808 HRN458808 IBJ458808 ILF458808 IVB458808 JEX458808 JOT458808 JYP458808 KIL458808 KSH458808 LCD458808 LLZ458808 LVV458808 MFR458808 MPN458808 MZJ458808 NJF458808 NTB458808 OCX458808 OMT458808 OWP458808 PGL458808 PQH458808 QAD458808 QJZ458808 QTV458808 RDR458808 RNN458808 RXJ458808 SHF458808 SRB458808 TAX458808 TKT458808 TUP458808 UEL458808 UOH458808 UYD458808 VHZ458808 VRV458808 WBR458808 WLN458808 WVJ458808 B524344 IX524344 ST524344 ACP524344 AML524344 AWH524344 BGD524344 BPZ524344 BZV524344 CJR524344 CTN524344 DDJ524344 DNF524344 DXB524344 EGX524344 EQT524344 FAP524344 FKL524344 FUH524344 GED524344 GNZ524344 GXV524344 HHR524344 HRN524344 IBJ524344 ILF524344 IVB524344 JEX524344 JOT524344 JYP524344 KIL524344 KSH524344 LCD524344 LLZ524344 LVV524344 MFR524344 MPN524344 MZJ524344 NJF524344 NTB524344 OCX524344 OMT524344 OWP524344 PGL524344 PQH524344 QAD524344 QJZ524344 QTV524344 RDR524344 RNN524344 RXJ524344 SHF524344 SRB524344 TAX524344 TKT524344 TUP524344 UEL524344 UOH524344 UYD524344 VHZ524344 VRV524344 WBR524344 WLN524344 WVJ524344 B589880 IX589880 ST589880 ACP589880 AML589880 AWH589880 BGD589880 BPZ589880 BZV589880 CJR589880 CTN589880 DDJ589880 DNF589880 DXB589880 EGX589880 EQT589880 FAP589880 FKL589880 FUH589880 GED589880 GNZ589880 GXV589880 HHR589880 HRN589880 IBJ589880 ILF589880 IVB589880 JEX589880 JOT589880 JYP589880 KIL589880 KSH589880 LCD589880 LLZ589880 LVV589880 MFR589880 MPN589880 MZJ589880 NJF589880 NTB589880 OCX589880 OMT589880 OWP589880 PGL589880 PQH589880 QAD589880 QJZ589880 QTV589880 RDR589880 RNN589880 RXJ589880 SHF589880 SRB589880 TAX589880 TKT589880 TUP589880 UEL589880 UOH589880 UYD589880 VHZ589880 VRV589880 WBR589880 WLN589880 WVJ589880 B655416 IX655416 ST655416 ACP655416 AML655416 AWH655416 BGD655416 BPZ655416 BZV655416 CJR655416 CTN655416 DDJ655416 DNF655416 DXB655416 EGX655416 EQT655416 FAP655416 FKL655416 FUH655416 GED655416 GNZ655416 GXV655416 HHR655416 HRN655416 IBJ655416 ILF655416 IVB655416 JEX655416 JOT655416 JYP655416 KIL655416 KSH655416 LCD655416 LLZ655416 LVV655416 MFR655416 MPN655416 MZJ655416 NJF655416 NTB655416 OCX655416 OMT655416 OWP655416 PGL655416 PQH655416 QAD655416 QJZ655416 QTV655416 RDR655416 RNN655416 RXJ655416 SHF655416 SRB655416 TAX655416 TKT655416 TUP655416 UEL655416 UOH655416 UYD655416 VHZ655416 VRV655416 WBR655416 WLN655416 WVJ655416 B720952 IX720952 ST720952 ACP720952 AML720952 AWH720952 BGD720952 BPZ720952 BZV720952 CJR720952 CTN720952 DDJ720952 DNF720952 DXB720952 EGX720952 EQT720952 FAP720952 FKL720952 FUH720952 GED720952 GNZ720952 GXV720952 HHR720952 HRN720952 IBJ720952 ILF720952 IVB720952 JEX720952 JOT720952 JYP720952 KIL720952 KSH720952 LCD720952 LLZ720952 LVV720952 MFR720952 MPN720952 MZJ720952 NJF720952 NTB720952 OCX720952 OMT720952 OWP720952 PGL720952 PQH720952 QAD720952 QJZ720952 QTV720952 RDR720952 RNN720952 RXJ720952 SHF720952 SRB720952 TAX720952 TKT720952 TUP720952 UEL720952 UOH720952 UYD720952 VHZ720952 VRV720952 WBR720952 WLN720952 WVJ720952 B786488 IX786488 ST786488 ACP786488 AML786488 AWH786488 BGD786488 BPZ786488 BZV786488 CJR786488 CTN786488 DDJ786488 DNF786488 DXB786488 EGX786488 EQT786488 FAP786488 FKL786488 FUH786488 GED786488 GNZ786488 GXV786488 HHR786488 HRN786488 IBJ786488 ILF786488 IVB786488 JEX786488 JOT786488 JYP786488 KIL786488 KSH786488 LCD786488 LLZ786488 LVV786488 MFR786488 MPN786488 MZJ786488 NJF786488 NTB786488 OCX786488 OMT786488 OWP786488 PGL786488 PQH786488 QAD786488 QJZ786488 QTV786488 RDR786488 RNN786488 RXJ786488 SHF786488 SRB786488 TAX786488 TKT786488 TUP786488 UEL786488 UOH786488 UYD786488 VHZ786488 VRV786488 WBR786488 WLN786488 WVJ786488 B852024 IX852024 ST852024 ACP852024 AML852024 AWH852024 BGD852024 BPZ852024 BZV852024 CJR852024 CTN852024 DDJ852024 DNF852024 DXB852024 EGX852024 EQT852024 FAP852024 FKL852024 FUH852024 GED852024 GNZ852024 GXV852024 HHR852024 HRN852024 IBJ852024 ILF852024 IVB852024 JEX852024 JOT852024 JYP852024 KIL852024 KSH852024 LCD852024 LLZ852024 LVV852024 MFR852024 MPN852024 MZJ852024 NJF852024 NTB852024 OCX852024 OMT852024 OWP852024 PGL852024 PQH852024 QAD852024 QJZ852024 QTV852024 RDR852024 RNN852024 RXJ852024 SHF852024 SRB852024 TAX852024 TKT852024 TUP852024 UEL852024 UOH852024 UYD852024 VHZ852024 VRV852024 WBR852024 WLN852024 WVJ852024 B917560 IX917560 ST917560 ACP917560 AML917560 AWH917560 BGD917560 BPZ917560 BZV917560 CJR917560 CTN917560 DDJ917560 DNF917560 DXB917560 EGX917560 EQT917560 FAP917560 FKL917560 FUH917560 GED917560 GNZ917560 GXV917560 HHR917560 HRN917560 IBJ917560 ILF917560 IVB917560 JEX917560 JOT917560 JYP917560 KIL917560 KSH917560 LCD917560 LLZ917560 LVV917560 MFR917560 MPN917560 MZJ917560 NJF917560 NTB917560 OCX917560 OMT917560 OWP917560 PGL917560 PQH917560 QAD917560 QJZ917560 QTV917560 RDR917560 RNN917560 RXJ917560 SHF917560 SRB917560 TAX917560 TKT917560 TUP917560 UEL917560 UOH917560 UYD917560 VHZ917560 VRV917560 WBR917560 WLN917560 WVJ917560 B983096 IX983096 ST983096 ACP983096 AML983096 AWH983096 BGD983096 BPZ983096 BZV983096 CJR983096 CTN983096 DDJ983096 DNF983096 DXB983096 EGX983096 EQT983096 FAP983096 FKL983096 FUH983096 GED983096 GNZ983096 GXV983096 HHR983096 HRN983096 IBJ983096 ILF983096 IVB983096 JEX983096 JOT983096 JYP983096 KIL983096 KSH983096 LCD983096 LLZ983096 LVV983096 MFR983096 MPN983096 MZJ983096 NJF983096 NTB983096 OCX983096 OMT983096 OWP983096 PGL983096 PQH983096 QAD983096 QJZ983096 QTV983096 RDR983096 RNN983096 RXJ983096 SHF983096 SRB983096 TAX983096 TKT983096 TUP983096 UEL983096 UOH983096 UYD983096 VHZ983096 VRV983096 WBR983096 WLN983096 WVJ983096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WVJ67:WVJ68 WLN67:WLN68 WBR67:WBR68 VRV67:VRV68 VHZ67:VHZ68 UYD67:UYD68 UOH67:UOH68 UEL67:UEL68 TUP67:TUP68 TKT67:TKT68 TAX67:TAX68 SRB67:SRB68 SHF67:SHF68 RXJ67:RXJ68 RNN67:RNN68 RDR67:RDR68 QTV67:QTV68 QJZ67:QJZ68 QAD67:QAD68 PQH67:PQH68 PGL67:PGL68 OWP67:OWP68 OMT67:OMT68 OCX67:OCX68 NTB67:NTB68 NJF67:NJF68 MZJ67:MZJ68 MPN67:MPN68 MFR67:MFR68 LVV67:LVV68 LLZ67:LLZ68 LCD67:LCD68 KSH67:KSH68 KIL67:KIL68 JYP67:JYP68 JOT67:JOT68 JEX67:JEX68 IVB67:IVB68 ILF67:ILF68 IBJ67:IBJ68 HRN67:HRN68 HHR67:HHR68 GXV67:GXV68 GNZ67:GNZ68 GED67:GED68 FUH67:FUH68 FKL67:FKL68 FAP67:FAP68 EQT67:EQT68 EGX67:EGX68 DXB67:DXB68 DNF67:DNF68 DDJ67:DDJ68 CTN67:CTN68 CJR67:CJR68 BZV67:BZV68 BPZ67:BPZ68 BGD67:BGD68 AWH67:AWH68 AML67:AML68 ACP67:ACP68 ST67:ST68 IX67:IX68 B67:B68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topLeftCell="A287" workbookViewId="0">
      <selection activeCell="N13" sqref="N13"/>
    </sheetView>
  </sheetViews>
  <sheetFormatPr baseColWidth="10" defaultColWidth="11.42578125" defaultRowHeight="15.75" x14ac:dyDescent="0.3"/>
  <cols>
    <col min="1" max="1" width="3.5703125" style="2" customWidth="1"/>
    <col min="2" max="2" width="5.28515625" style="2" customWidth="1"/>
    <col min="3" max="4" width="5" style="2" customWidth="1"/>
    <col min="5" max="5" width="5.28515625" style="2" customWidth="1"/>
    <col min="6" max="6" width="20.85546875" style="214" customWidth="1"/>
    <col min="7" max="7" width="14.5703125" style="2" customWidth="1"/>
    <col min="8" max="8" width="14.140625" style="2" bestFit="1" customWidth="1"/>
    <col min="9" max="10" width="11.7109375" style="2" bestFit="1" customWidth="1"/>
    <col min="11" max="11" width="5.7109375" style="1" bestFit="1" customWidth="1"/>
    <col min="12" max="58" width="11.42578125" style="36"/>
    <col min="59" max="16384" width="11.42578125" style="1"/>
  </cols>
  <sheetData>
    <row r="1" spans="1:13" ht="15.75" customHeight="1" x14ac:dyDescent="0.3">
      <c r="A1" s="222" t="e">
        <f>+#REF!</f>
        <v>#REF!</v>
      </c>
      <c r="B1" s="222"/>
      <c r="C1" s="222"/>
      <c r="D1" s="222"/>
      <c r="E1" s="222"/>
      <c r="F1" s="222"/>
      <c r="G1" s="222"/>
      <c r="H1" s="222"/>
      <c r="I1" s="222"/>
      <c r="J1" s="222"/>
      <c r="K1" s="222"/>
      <c r="L1" s="229"/>
      <c r="M1" s="37"/>
    </row>
    <row r="2" spans="1:13" ht="15.75" customHeight="1" x14ac:dyDescent="0.3">
      <c r="A2" s="360" t="s">
        <v>389</v>
      </c>
      <c r="B2" s="352"/>
      <c r="C2" s="352"/>
      <c r="D2" s="352"/>
      <c r="E2" s="352"/>
      <c r="F2" s="352"/>
      <c r="G2" s="352"/>
      <c r="H2" s="352"/>
      <c r="I2" s="352"/>
      <c r="J2" s="352"/>
      <c r="K2" s="352"/>
      <c r="L2" s="230"/>
      <c r="M2" s="37"/>
    </row>
    <row r="3" spans="1:13" ht="15.75" customHeight="1" x14ac:dyDescent="0.3">
      <c r="A3" s="361" t="s">
        <v>390</v>
      </c>
      <c r="B3" s="353"/>
      <c r="C3" s="353"/>
      <c r="D3" s="353"/>
      <c r="E3" s="353"/>
      <c r="F3" s="353"/>
      <c r="G3" s="353"/>
      <c r="H3" s="353"/>
      <c r="I3" s="353"/>
      <c r="J3" s="353"/>
      <c r="K3" s="353"/>
      <c r="L3" s="230"/>
      <c r="M3" s="37"/>
    </row>
    <row r="4" spans="1:13" ht="15.75" customHeight="1" x14ac:dyDescent="0.3">
      <c r="A4" s="362" t="s">
        <v>281</v>
      </c>
      <c r="B4" s="354"/>
      <c r="C4" s="354"/>
      <c r="D4" s="354"/>
      <c r="E4" s="354"/>
      <c r="F4" s="354"/>
      <c r="G4" s="354"/>
      <c r="H4" s="354"/>
      <c r="I4" s="354"/>
      <c r="J4" s="354"/>
      <c r="K4" s="354"/>
      <c r="L4" s="230"/>
      <c r="M4" s="37"/>
    </row>
    <row r="5" spans="1:13" ht="15.75" customHeight="1" x14ac:dyDescent="0.3">
      <c r="A5" s="362" t="e">
        <f>+#REF!</f>
        <v>#REF!</v>
      </c>
      <c r="B5" s="354"/>
      <c r="C5" s="354"/>
      <c r="D5" s="354"/>
      <c r="E5" s="354"/>
      <c r="F5" s="354"/>
      <c r="G5" s="354"/>
      <c r="H5" s="354"/>
      <c r="I5" s="354"/>
      <c r="J5" s="354"/>
      <c r="K5" s="354"/>
      <c r="L5" s="230"/>
      <c r="M5" s="37"/>
    </row>
    <row r="6" spans="1:13" ht="15.75" customHeight="1" x14ac:dyDescent="0.3">
      <c r="A6" s="215" t="s">
        <v>284</v>
      </c>
      <c r="B6" s="4"/>
      <c r="C6" s="4"/>
      <c r="D6" s="4"/>
      <c r="E6" s="4"/>
      <c r="F6" s="355" t="e">
        <f>+#REF!</f>
        <v>#REF!</v>
      </c>
      <c r="G6" s="355"/>
      <c r="H6" s="355"/>
      <c r="I6" s="355"/>
      <c r="J6" s="355"/>
      <c r="K6" s="355"/>
      <c r="L6" s="230"/>
      <c r="M6" s="37"/>
    </row>
    <row r="7" spans="1:13" ht="15.75" customHeight="1" x14ac:dyDescent="0.3">
      <c r="A7" s="216" t="s">
        <v>283</v>
      </c>
      <c r="B7" s="6"/>
      <c r="C7" s="6"/>
      <c r="D7" s="5"/>
      <c r="E7" s="6"/>
      <c r="F7" s="356" t="s">
        <v>1097</v>
      </c>
      <c r="G7" s="356"/>
      <c r="H7" s="356"/>
      <c r="I7" s="356"/>
      <c r="J7" s="356"/>
      <c r="K7" s="356"/>
      <c r="L7" s="230"/>
      <c r="M7" s="37"/>
    </row>
    <row r="8" spans="1:13" ht="15.75" customHeight="1" x14ac:dyDescent="0.3">
      <c r="A8" s="217" t="s">
        <v>31</v>
      </c>
      <c r="B8" s="8"/>
      <c r="C8" s="8"/>
      <c r="D8" s="8"/>
      <c r="E8" s="8"/>
      <c r="F8" s="208"/>
      <c r="G8" s="8"/>
      <c r="H8" s="8"/>
      <c r="I8" s="8"/>
      <c r="J8" s="8"/>
      <c r="K8" s="8"/>
      <c r="L8" s="230"/>
      <c r="M8" s="37"/>
    </row>
    <row r="9" spans="1:13" x14ac:dyDescent="0.3">
      <c r="A9" s="218" t="s">
        <v>282</v>
      </c>
      <c r="B9" s="3"/>
      <c r="C9" s="3"/>
      <c r="D9" s="3"/>
      <c r="E9" s="28"/>
      <c r="F9" s="209"/>
      <c r="G9" s="34" t="e">
        <f>+#REF!</f>
        <v>#REF!</v>
      </c>
      <c r="H9" s="27"/>
      <c r="I9" s="27"/>
      <c r="J9" s="27"/>
      <c r="K9" s="223"/>
      <c r="L9" s="230"/>
      <c r="M9" s="37"/>
    </row>
    <row r="10" spans="1:13" x14ac:dyDescent="0.3">
      <c r="A10" s="218" t="s">
        <v>29</v>
      </c>
      <c r="B10" s="3"/>
      <c r="C10" s="3"/>
      <c r="D10" s="3"/>
      <c r="E10" s="28"/>
      <c r="F10" s="209"/>
      <c r="G10" s="34" t="e">
        <f>#REF!</f>
        <v>#REF!</v>
      </c>
      <c r="H10" s="27"/>
      <c r="I10" s="27"/>
      <c r="J10" s="27"/>
      <c r="K10" s="223"/>
      <c r="L10" s="230"/>
      <c r="M10" s="37"/>
    </row>
    <row r="11" spans="1:13" x14ac:dyDescent="0.3">
      <c r="A11" s="218" t="s">
        <v>393</v>
      </c>
      <c r="B11" s="3"/>
      <c r="C11" s="3"/>
      <c r="D11" s="3"/>
      <c r="E11" s="28"/>
      <c r="F11" s="209"/>
      <c r="G11" s="34">
        <v>0</v>
      </c>
      <c r="H11" s="27"/>
      <c r="I11" s="27"/>
      <c r="J11" s="27"/>
      <c r="K11" s="223"/>
      <c r="L11" s="230"/>
      <c r="M11" s="37"/>
    </row>
    <row r="12" spans="1:13" x14ac:dyDescent="0.3">
      <c r="A12" s="218" t="s">
        <v>30</v>
      </c>
      <c r="B12" s="3"/>
      <c r="C12" s="3"/>
      <c r="D12" s="3"/>
      <c r="E12" s="28"/>
      <c r="F12" s="209"/>
      <c r="G12" s="34" t="e">
        <f>#REF!+#REF!+#REF!+#REF!+#REF!</f>
        <v>#REF!</v>
      </c>
      <c r="H12" s="27"/>
      <c r="I12" s="27"/>
      <c r="J12" s="27"/>
      <c r="K12" s="223"/>
      <c r="L12" s="230"/>
      <c r="M12" s="37"/>
    </row>
    <row r="13" spans="1:13" x14ac:dyDescent="0.3">
      <c r="A13" s="219" t="s">
        <v>36</v>
      </c>
      <c r="B13" s="3"/>
      <c r="C13" s="3"/>
      <c r="D13" s="3"/>
      <c r="E13" s="28"/>
      <c r="F13" s="209"/>
      <c r="G13" s="35" t="e">
        <f>#REF!</f>
        <v>#REF!</v>
      </c>
      <c r="H13" s="27"/>
      <c r="I13" s="27"/>
      <c r="J13" s="27"/>
      <c r="K13" s="223"/>
      <c r="L13" s="230"/>
      <c r="M13" s="37"/>
    </row>
    <row r="14" spans="1:13" ht="16.5" thickBot="1" x14ac:dyDescent="0.35">
      <c r="A14" s="220" t="s">
        <v>38</v>
      </c>
      <c r="B14" s="23"/>
      <c r="C14" s="23"/>
      <c r="D14" s="23"/>
      <c r="E14" s="24"/>
      <c r="F14" s="210"/>
      <c r="G14" s="25" t="e">
        <f>SUM(G9:G13)</f>
        <v>#REF!</v>
      </c>
      <c r="H14" s="26"/>
      <c r="I14" s="26"/>
      <c r="J14" s="26"/>
      <c r="K14" s="224"/>
      <c r="L14" s="230"/>
      <c r="M14" s="37"/>
    </row>
    <row r="15" spans="1:13" ht="15.75" customHeight="1" thickTop="1" x14ac:dyDescent="0.3">
      <c r="A15" s="221" t="s">
        <v>32</v>
      </c>
      <c r="B15" s="7"/>
      <c r="C15" s="7"/>
      <c r="D15" s="7"/>
      <c r="E15" s="7"/>
      <c r="F15" s="211"/>
      <c r="G15" s="7"/>
      <c r="H15" s="7"/>
      <c r="I15" s="7"/>
      <c r="J15" s="7"/>
      <c r="K15" s="7"/>
      <c r="L15" s="230"/>
      <c r="M15" s="37"/>
    </row>
    <row r="16" spans="1:13" ht="19.5" customHeight="1" x14ac:dyDescent="0.3">
      <c r="A16" s="363" t="s">
        <v>39</v>
      </c>
      <c r="B16" s="359" t="s">
        <v>33</v>
      </c>
      <c r="C16" s="359" t="s">
        <v>3</v>
      </c>
      <c r="D16" s="359" t="s">
        <v>34</v>
      </c>
      <c r="E16" s="359" t="s">
        <v>7</v>
      </c>
      <c r="F16" s="358" t="s">
        <v>37</v>
      </c>
      <c r="G16" s="357" t="s">
        <v>35</v>
      </c>
      <c r="H16" s="357" t="s">
        <v>21</v>
      </c>
      <c r="I16" s="357" t="s">
        <v>394</v>
      </c>
      <c r="J16" s="358" t="s">
        <v>285</v>
      </c>
      <c r="K16" s="364" t="s">
        <v>6</v>
      </c>
      <c r="L16" s="230"/>
      <c r="M16" s="37"/>
    </row>
    <row r="17" spans="1:13" ht="44.25" customHeight="1" x14ac:dyDescent="0.3">
      <c r="A17" s="365"/>
      <c r="B17" s="366"/>
      <c r="C17" s="366"/>
      <c r="D17" s="366"/>
      <c r="E17" s="366"/>
      <c r="F17" s="368"/>
      <c r="G17" s="367"/>
      <c r="H17" s="367"/>
      <c r="I17" s="367"/>
      <c r="J17" s="368"/>
      <c r="K17" s="369"/>
      <c r="L17" s="230"/>
      <c r="M17" s="37"/>
    </row>
    <row r="18" spans="1:13" x14ac:dyDescent="0.3">
      <c r="A18" s="232">
        <v>2</v>
      </c>
      <c r="B18" s="233"/>
      <c r="C18" s="233"/>
      <c r="D18" s="233"/>
      <c r="E18" s="233"/>
      <c r="F18" s="234" t="s">
        <v>4</v>
      </c>
      <c r="G18" s="235">
        <v>0</v>
      </c>
      <c r="H18" s="235">
        <f>+H19+H89+H225+H346+H404+H411+H485</f>
        <v>549600000.0036</v>
      </c>
      <c r="I18" s="235">
        <f>+I19+I89+I225+I346+I404+I411+I485</f>
        <v>406001041</v>
      </c>
      <c r="J18" s="235">
        <f>+J19+J89+J225+J346+J404+J411+J485</f>
        <v>974228875.85360003</v>
      </c>
      <c r="K18" s="235">
        <f t="shared" ref="K18:K81" si="0">IFERROR(J18/$J$18*100,"0.00")</f>
        <v>100</v>
      </c>
      <c r="L18" s="229"/>
      <c r="M18" s="37"/>
    </row>
    <row r="19" spans="1:13" x14ac:dyDescent="0.3">
      <c r="A19" s="236">
        <v>2</v>
      </c>
      <c r="B19" s="237">
        <v>1</v>
      </c>
      <c r="C19" s="238"/>
      <c r="D19" s="238"/>
      <c r="E19" s="238"/>
      <c r="F19" s="239" t="s">
        <v>286</v>
      </c>
      <c r="G19" s="240">
        <f>+G20+G49+G65+G72+G80</f>
        <v>0</v>
      </c>
      <c r="H19" s="240">
        <f>+H20+H49+H65+H72+H80</f>
        <v>233238081.68000001</v>
      </c>
      <c r="I19" s="240">
        <f>+I20+I49+I65+I72+I80</f>
        <v>406001041</v>
      </c>
      <c r="J19" s="240">
        <f>+J20+J49+J65+J72+J80</f>
        <v>639239122.68000007</v>
      </c>
      <c r="K19" s="240">
        <f t="shared" si="0"/>
        <v>65.614881525648826</v>
      </c>
      <c r="L19" s="229"/>
      <c r="M19" s="37"/>
    </row>
    <row r="20" spans="1:13" x14ac:dyDescent="0.3">
      <c r="A20" s="241">
        <v>2</v>
      </c>
      <c r="B20" s="242">
        <v>1</v>
      </c>
      <c r="C20" s="242">
        <v>1</v>
      </c>
      <c r="D20" s="242"/>
      <c r="E20" s="242"/>
      <c r="F20" s="243" t="s">
        <v>40</v>
      </c>
      <c r="G20" s="244">
        <f>+G21+G28+G38+G40+G42+G47</f>
        <v>0</v>
      </c>
      <c r="H20" s="244">
        <f>+H21+H28+H38+H40+H42+H47</f>
        <v>159048400.04000002</v>
      </c>
      <c r="I20" s="244">
        <f>+I21+I28+I38+I40+I42+I47</f>
        <v>355515584.44999999</v>
      </c>
      <c r="J20" s="244">
        <f>+J21+J28+J38+J40+J42+J47</f>
        <v>514563984.49000001</v>
      </c>
      <c r="K20" s="244">
        <f t="shared" si="0"/>
        <v>52.817566512709782</v>
      </c>
      <c r="L20" s="229"/>
      <c r="M20" s="37"/>
    </row>
    <row r="21" spans="1:13" ht="22.5" hidden="1" x14ac:dyDescent="0.3">
      <c r="A21" s="245">
        <v>2</v>
      </c>
      <c r="B21" s="246">
        <v>1</v>
      </c>
      <c r="C21" s="246">
        <v>1</v>
      </c>
      <c r="D21" s="246">
        <v>1</v>
      </c>
      <c r="E21" s="246"/>
      <c r="F21" s="247" t="s">
        <v>41</v>
      </c>
      <c r="G21" s="248">
        <f>SUM(G22:G27)</f>
        <v>0</v>
      </c>
      <c r="H21" s="248">
        <f>SUM(H22:H27)</f>
        <v>0</v>
      </c>
      <c r="I21" s="248">
        <f>SUM(I22:I27)</f>
        <v>0</v>
      </c>
      <c r="J21" s="248">
        <f>SUM(J22:J27)</f>
        <v>0</v>
      </c>
      <c r="K21" s="248">
        <f t="shared" si="0"/>
        <v>0</v>
      </c>
      <c r="L21" s="229"/>
      <c r="M21" s="37"/>
    </row>
    <row r="22" spans="1:13" hidden="1" x14ac:dyDescent="0.3">
      <c r="A22" s="249">
        <v>2</v>
      </c>
      <c r="B22" s="250">
        <v>1</v>
      </c>
      <c r="C22" s="250">
        <v>1</v>
      </c>
      <c r="D22" s="250">
        <v>1</v>
      </c>
      <c r="E22" s="250" t="s">
        <v>268</v>
      </c>
      <c r="F22" s="251" t="s">
        <v>287</v>
      </c>
      <c r="G22" s="252">
        <v>0</v>
      </c>
      <c r="H22" s="252">
        <v>0</v>
      </c>
      <c r="I22" s="252">
        <v>0</v>
      </c>
      <c r="J22" s="252">
        <f t="shared" ref="J22:J27" si="1">SUBTOTAL(9,G22:I22)</f>
        <v>0</v>
      </c>
      <c r="K22" s="252">
        <f t="shared" si="0"/>
        <v>0</v>
      </c>
      <c r="L22" s="229"/>
      <c r="M22" s="37"/>
    </row>
    <row r="23" spans="1:13" hidden="1" x14ac:dyDescent="0.3">
      <c r="A23" s="249">
        <v>2</v>
      </c>
      <c r="B23" s="250">
        <v>1</v>
      </c>
      <c r="C23" s="250">
        <v>1</v>
      </c>
      <c r="D23" s="250">
        <v>1</v>
      </c>
      <c r="E23" s="250" t="s">
        <v>269</v>
      </c>
      <c r="F23" s="253" t="s">
        <v>42</v>
      </c>
      <c r="G23" s="252"/>
      <c r="H23" s="252"/>
      <c r="I23" s="252"/>
      <c r="J23" s="252">
        <f t="shared" si="1"/>
        <v>0</v>
      </c>
      <c r="K23" s="252">
        <f t="shared" si="0"/>
        <v>0</v>
      </c>
      <c r="L23" s="229"/>
      <c r="M23" s="37"/>
    </row>
    <row r="24" spans="1:13" hidden="1" x14ac:dyDescent="0.3">
      <c r="A24" s="249">
        <v>2</v>
      </c>
      <c r="B24" s="250">
        <v>1</v>
      </c>
      <c r="C24" s="250">
        <v>1</v>
      </c>
      <c r="D24" s="250">
        <v>1</v>
      </c>
      <c r="E24" s="250" t="s">
        <v>270</v>
      </c>
      <c r="F24" s="253" t="s">
        <v>288</v>
      </c>
      <c r="G24" s="252"/>
      <c r="H24" s="252"/>
      <c r="I24" s="252"/>
      <c r="J24" s="252">
        <f t="shared" si="1"/>
        <v>0</v>
      </c>
      <c r="K24" s="252">
        <f t="shared" si="0"/>
        <v>0</v>
      </c>
      <c r="L24" s="229"/>
      <c r="M24" s="37"/>
    </row>
    <row r="25" spans="1:13" hidden="1" x14ac:dyDescent="0.3">
      <c r="A25" s="249">
        <v>2</v>
      </c>
      <c r="B25" s="250">
        <v>1</v>
      </c>
      <c r="C25" s="250">
        <v>1</v>
      </c>
      <c r="D25" s="250">
        <v>1</v>
      </c>
      <c r="E25" s="250" t="s">
        <v>271</v>
      </c>
      <c r="F25" s="253" t="s">
        <v>43</v>
      </c>
      <c r="G25" s="252"/>
      <c r="H25" s="252"/>
      <c r="I25" s="252"/>
      <c r="J25" s="252">
        <f t="shared" si="1"/>
        <v>0</v>
      </c>
      <c r="K25" s="252">
        <f t="shared" si="0"/>
        <v>0</v>
      </c>
      <c r="L25" s="229"/>
      <c r="M25" s="37"/>
    </row>
    <row r="26" spans="1:13" hidden="1" x14ac:dyDescent="0.3">
      <c r="A26" s="249">
        <v>2</v>
      </c>
      <c r="B26" s="250">
        <v>1</v>
      </c>
      <c r="C26" s="250">
        <v>1</v>
      </c>
      <c r="D26" s="250">
        <v>1</v>
      </c>
      <c r="E26" s="250" t="s">
        <v>275</v>
      </c>
      <c r="F26" s="253" t="s">
        <v>44</v>
      </c>
      <c r="G26" s="252"/>
      <c r="H26" s="252"/>
      <c r="I26" s="252"/>
      <c r="J26" s="252">
        <f t="shared" si="1"/>
        <v>0</v>
      </c>
      <c r="K26" s="252">
        <f t="shared" si="0"/>
        <v>0</v>
      </c>
      <c r="L26" s="229"/>
      <c r="M26" s="37"/>
    </row>
    <row r="27" spans="1:13" hidden="1" x14ac:dyDescent="0.3">
      <c r="A27" s="249">
        <v>2</v>
      </c>
      <c r="B27" s="250">
        <v>1</v>
      </c>
      <c r="C27" s="250">
        <v>1</v>
      </c>
      <c r="D27" s="250">
        <v>1</v>
      </c>
      <c r="E27" s="250" t="s">
        <v>289</v>
      </c>
      <c r="F27" s="253" t="s">
        <v>290</v>
      </c>
      <c r="G27" s="252"/>
      <c r="H27" s="252"/>
      <c r="I27" s="252"/>
      <c r="J27" s="252">
        <f t="shared" si="1"/>
        <v>0</v>
      </c>
      <c r="K27" s="252">
        <f t="shared" si="0"/>
        <v>0</v>
      </c>
      <c r="L27" s="229"/>
      <c r="M27" s="37"/>
    </row>
    <row r="28" spans="1:13" ht="22.5" x14ac:dyDescent="0.3">
      <c r="A28" s="245">
        <v>2</v>
      </c>
      <c r="B28" s="246">
        <v>1</v>
      </c>
      <c r="C28" s="246">
        <v>1</v>
      </c>
      <c r="D28" s="246">
        <v>2</v>
      </c>
      <c r="E28" s="246"/>
      <c r="F28" s="247" t="s">
        <v>45</v>
      </c>
      <c r="G28" s="248">
        <f>SUM(G29:G37)</f>
        <v>0</v>
      </c>
      <c r="H28" s="248">
        <f>SUM(H29:H37)</f>
        <v>132448400.04000001</v>
      </c>
      <c r="I28" s="248">
        <f>SUM(I29:I37)</f>
        <v>328168231.80000001</v>
      </c>
      <c r="J28" s="248">
        <f>SUM(J29:J37)</f>
        <v>460616631.84000003</v>
      </c>
      <c r="K28" s="248">
        <f t="shared" si="0"/>
        <v>47.280125159133355</v>
      </c>
      <c r="L28" s="229"/>
      <c r="M28" s="37"/>
    </row>
    <row r="29" spans="1:13" ht="22.5" hidden="1" x14ac:dyDescent="0.3">
      <c r="A29" s="249">
        <v>2</v>
      </c>
      <c r="B29" s="250">
        <v>1</v>
      </c>
      <c r="C29" s="250">
        <v>1</v>
      </c>
      <c r="D29" s="250">
        <v>2</v>
      </c>
      <c r="E29" s="250" t="s">
        <v>268</v>
      </c>
      <c r="F29" s="253" t="s">
        <v>46</v>
      </c>
      <c r="G29" s="252"/>
      <c r="H29" s="252">
        <v>0</v>
      </c>
      <c r="I29" s="252">
        <v>0</v>
      </c>
      <c r="J29" s="252">
        <f t="shared" ref="J29:J35" si="2">SUBTOTAL(9,G29:I29)</f>
        <v>0</v>
      </c>
      <c r="K29" s="252">
        <f t="shared" si="0"/>
        <v>0</v>
      </c>
      <c r="L29" s="229"/>
      <c r="M29" s="37"/>
    </row>
    <row r="30" spans="1:13" hidden="1" x14ac:dyDescent="0.3">
      <c r="A30" s="249">
        <v>2</v>
      </c>
      <c r="B30" s="250">
        <v>1</v>
      </c>
      <c r="C30" s="250">
        <v>1</v>
      </c>
      <c r="D30" s="250">
        <v>2</v>
      </c>
      <c r="E30" s="250" t="s">
        <v>269</v>
      </c>
      <c r="F30" s="253" t="s">
        <v>47</v>
      </c>
      <c r="G30" s="252"/>
      <c r="H30" s="252"/>
      <c r="I30" s="252"/>
      <c r="J30" s="252">
        <f t="shared" si="2"/>
        <v>0</v>
      </c>
      <c r="K30" s="252">
        <f t="shared" si="0"/>
        <v>0</v>
      </c>
      <c r="L30" s="229"/>
      <c r="M30" s="37"/>
    </row>
    <row r="31" spans="1:13" hidden="1" x14ac:dyDescent="0.3">
      <c r="A31" s="249">
        <v>2</v>
      </c>
      <c r="B31" s="250">
        <v>1</v>
      </c>
      <c r="C31" s="250">
        <v>1</v>
      </c>
      <c r="D31" s="250">
        <v>2</v>
      </c>
      <c r="E31" s="250" t="s">
        <v>270</v>
      </c>
      <c r="F31" s="253" t="s">
        <v>22</v>
      </c>
      <c r="G31" s="252"/>
      <c r="H31" s="252">
        <v>0</v>
      </c>
      <c r="I31" s="252"/>
      <c r="J31" s="252">
        <f t="shared" si="2"/>
        <v>0</v>
      </c>
      <c r="K31" s="252">
        <f t="shared" si="0"/>
        <v>0</v>
      </c>
      <c r="L31" s="229"/>
      <c r="M31" s="37"/>
    </row>
    <row r="32" spans="1:13" ht="22.5" hidden="1" x14ac:dyDescent="0.3">
      <c r="A32" s="249">
        <v>2</v>
      </c>
      <c r="B32" s="250">
        <v>1</v>
      </c>
      <c r="C32" s="250">
        <v>1</v>
      </c>
      <c r="D32" s="250">
        <v>2</v>
      </c>
      <c r="E32" s="250" t="s">
        <v>271</v>
      </c>
      <c r="F32" s="253" t="s">
        <v>48</v>
      </c>
      <c r="G32" s="252"/>
      <c r="H32" s="252"/>
      <c r="I32" s="252"/>
      <c r="J32" s="252">
        <f t="shared" si="2"/>
        <v>0</v>
      </c>
      <c r="K32" s="252">
        <f t="shared" si="0"/>
        <v>0</v>
      </c>
      <c r="L32" s="229"/>
      <c r="M32" s="37"/>
    </row>
    <row r="33" spans="1:13" ht="22.5" hidden="1" x14ac:dyDescent="0.3">
      <c r="A33" s="249">
        <v>2</v>
      </c>
      <c r="B33" s="250">
        <v>1</v>
      </c>
      <c r="C33" s="250">
        <v>1</v>
      </c>
      <c r="D33" s="250">
        <v>2</v>
      </c>
      <c r="E33" s="250" t="s">
        <v>275</v>
      </c>
      <c r="F33" s="253" t="s">
        <v>49</v>
      </c>
      <c r="G33" s="252"/>
      <c r="H33" s="252">
        <v>0</v>
      </c>
      <c r="I33" s="252"/>
      <c r="J33" s="252">
        <f t="shared" si="2"/>
        <v>0</v>
      </c>
      <c r="K33" s="252">
        <f t="shared" si="0"/>
        <v>0</v>
      </c>
      <c r="L33" s="229"/>
      <c r="M33" s="37"/>
    </row>
    <row r="34" spans="1:13" hidden="1" x14ac:dyDescent="0.3">
      <c r="A34" s="249">
        <v>2</v>
      </c>
      <c r="B34" s="250">
        <v>1</v>
      </c>
      <c r="C34" s="250">
        <v>1</v>
      </c>
      <c r="D34" s="250">
        <v>2</v>
      </c>
      <c r="E34" s="250" t="s">
        <v>289</v>
      </c>
      <c r="F34" s="253" t="s">
        <v>50</v>
      </c>
      <c r="G34" s="252"/>
      <c r="H34" s="252"/>
      <c r="I34" s="252"/>
      <c r="J34" s="252">
        <f t="shared" si="2"/>
        <v>0</v>
      </c>
      <c r="K34" s="252">
        <f t="shared" si="0"/>
        <v>0</v>
      </c>
      <c r="L34" s="229"/>
      <c r="M34" s="37"/>
    </row>
    <row r="35" spans="1:13" hidden="1" x14ac:dyDescent="0.3">
      <c r="A35" s="249">
        <v>2</v>
      </c>
      <c r="B35" s="250">
        <v>1</v>
      </c>
      <c r="C35" s="250">
        <v>1</v>
      </c>
      <c r="D35" s="250">
        <v>2</v>
      </c>
      <c r="E35" s="250" t="s">
        <v>291</v>
      </c>
      <c r="F35" s="253" t="s">
        <v>24</v>
      </c>
      <c r="G35" s="252"/>
      <c r="H35" s="252"/>
      <c r="I35" s="252"/>
      <c r="J35" s="252">
        <f t="shared" si="2"/>
        <v>0</v>
      </c>
      <c r="K35" s="252">
        <f t="shared" si="0"/>
        <v>0</v>
      </c>
      <c r="L35" s="229"/>
      <c r="M35" s="37"/>
    </row>
    <row r="36" spans="1:13" ht="22.5" x14ac:dyDescent="0.3">
      <c r="A36" s="249">
        <v>2</v>
      </c>
      <c r="B36" s="250">
        <v>1</v>
      </c>
      <c r="C36" s="250">
        <v>1</v>
      </c>
      <c r="D36" s="250">
        <v>2</v>
      </c>
      <c r="E36" s="250" t="s">
        <v>296</v>
      </c>
      <c r="F36" s="253" t="s">
        <v>1101</v>
      </c>
      <c r="G36" s="252">
        <v>0</v>
      </c>
      <c r="H36" s="252">
        <v>119248400.04000001</v>
      </c>
      <c r="I36" s="252">
        <v>328168231.80000001</v>
      </c>
      <c r="J36" s="252">
        <f>SUBTOTAL(9,G36:I36)</f>
        <v>447416631.84000003</v>
      </c>
      <c r="K36" s="252">
        <f t="shared" si="0"/>
        <v>45.925207405496216</v>
      </c>
      <c r="L36" s="229"/>
      <c r="M36" s="37"/>
    </row>
    <row r="37" spans="1:13" ht="22.5" x14ac:dyDescent="0.3">
      <c r="A37" s="249">
        <v>2</v>
      </c>
      <c r="B37" s="250">
        <v>1</v>
      </c>
      <c r="C37" s="250">
        <v>1</v>
      </c>
      <c r="D37" s="250">
        <v>2</v>
      </c>
      <c r="E37" s="250" t="s">
        <v>297</v>
      </c>
      <c r="F37" s="253" t="s">
        <v>1102</v>
      </c>
      <c r="G37" s="252"/>
      <c r="H37" s="252">
        <v>13200000</v>
      </c>
      <c r="I37" s="254"/>
      <c r="J37" s="252">
        <f>SUBTOTAL(9,G37:I37)</f>
        <v>13200000</v>
      </c>
      <c r="K37" s="252">
        <f t="shared" si="0"/>
        <v>1.3549177536371442</v>
      </c>
      <c r="L37" s="229"/>
      <c r="M37" s="37"/>
    </row>
    <row r="38" spans="1:13" ht="22.5" hidden="1" x14ac:dyDescent="0.3">
      <c r="A38" s="245">
        <v>2</v>
      </c>
      <c r="B38" s="246">
        <v>1</v>
      </c>
      <c r="C38" s="246">
        <v>1</v>
      </c>
      <c r="D38" s="246">
        <v>3</v>
      </c>
      <c r="E38" s="246"/>
      <c r="F38" s="247" t="s">
        <v>51</v>
      </c>
      <c r="G38" s="248">
        <f>G39</f>
        <v>0</v>
      </c>
      <c r="H38" s="248">
        <f>H39</f>
        <v>0</v>
      </c>
      <c r="I38" s="248">
        <f>I39</f>
        <v>0</v>
      </c>
      <c r="J38" s="248">
        <f>J39</f>
        <v>0</v>
      </c>
      <c r="K38" s="248">
        <f t="shared" si="0"/>
        <v>0</v>
      </c>
      <c r="L38" s="229"/>
      <c r="M38" s="37"/>
    </row>
    <row r="39" spans="1:13" ht="22.5" hidden="1" x14ac:dyDescent="0.3">
      <c r="A39" s="249">
        <v>2</v>
      </c>
      <c r="B39" s="250">
        <v>1</v>
      </c>
      <c r="C39" s="250">
        <v>1</v>
      </c>
      <c r="D39" s="250">
        <v>3</v>
      </c>
      <c r="E39" s="250" t="s">
        <v>268</v>
      </c>
      <c r="F39" s="253" t="s">
        <v>51</v>
      </c>
      <c r="G39" s="252"/>
      <c r="H39" s="252">
        <v>0</v>
      </c>
      <c r="I39" s="252"/>
      <c r="J39" s="252">
        <f>SUBTOTAL(9,G39:I39)</f>
        <v>0</v>
      </c>
      <c r="K39" s="252">
        <f t="shared" si="0"/>
        <v>0</v>
      </c>
      <c r="L39" s="229"/>
      <c r="M39" s="37"/>
    </row>
    <row r="40" spans="1:13" x14ac:dyDescent="0.3">
      <c r="A40" s="245">
        <v>2</v>
      </c>
      <c r="B40" s="246">
        <v>1</v>
      </c>
      <c r="C40" s="246">
        <v>1</v>
      </c>
      <c r="D40" s="246">
        <v>4</v>
      </c>
      <c r="E40" s="246"/>
      <c r="F40" s="247" t="s">
        <v>292</v>
      </c>
      <c r="G40" s="248">
        <f>G41</f>
        <v>0</v>
      </c>
      <c r="H40" s="248">
        <f>H41</f>
        <v>10600000</v>
      </c>
      <c r="I40" s="248">
        <f>I41</f>
        <v>27347352.649999999</v>
      </c>
      <c r="J40" s="248">
        <f>J41</f>
        <v>37947352.649999999</v>
      </c>
      <c r="K40" s="248">
        <f t="shared" si="0"/>
        <v>3.895116803713222</v>
      </c>
      <c r="L40" s="229"/>
      <c r="M40" s="37"/>
    </row>
    <row r="41" spans="1:13" x14ac:dyDescent="0.3">
      <c r="A41" s="249">
        <v>2</v>
      </c>
      <c r="B41" s="250">
        <v>1</v>
      </c>
      <c r="C41" s="250">
        <v>1</v>
      </c>
      <c r="D41" s="250">
        <v>4</v>
      </c>
      <c r="E41" s="250" t="s">
        <v>268</v>
      </c>
      <c r="F41" s="253" t="s">
        <v>292</v>
      </c>
      <c r="G41" s="252">
        <v>0</v>
      </c>
      <c r="H41" s="252">
        <v>10600000</v>
      </c>
      <c r="I41" s="252">
        <v>27347352.649999999</v>
      </c>
      <c r="J41" s="252">
        <f>SUBTOTAL(9,G41:I41)</f>
        <v>37947352.649999999</v>
      </c>
      <c r="K41" s="252">
        <f t="shared" si="0"/>
        <v>3.895116803713222</v>
      </c>
      <c r="L41" s="229"/>
      <c r="M41" s="37"/>
    </row>
    <row r="42" spans="1:13" x14ac:dyDescent="0.3">
      <c r="A42" s="245">
        <v>2</v>
      </c>
      <c r="B42" s="246">
        <v>1</v>
      </c>
      <c r="C42" s="246">
        <v>1</v>
      </c>
      <c r="D42" s="246">
        <v>5</v>
      </c>
      <c r="E42" s="246"/>
      <c r="F42" s="247" t="s">
        <v>293</v>
      </c>
      <c r="G42" s="248">
        <f>SUM(G43:G46)</f>
        <v>0</v>
      </c>
      <c r="H42" s="248">
        <f>SUM(H43:H46)</f>
        <v>16000000</v>
      </c>
      <c r="I42" s="248">
        <f>SUM(I43:I46)</f>
        <v>0</v>
      </c>
      <c r="J42" s="248">
        <f>SUM(J43:J46)</f>
        <v>16000000</v>
      </c>
      <c r="K42" s="248">
        <f t="shared" si="0"/>
        <v>1.6423245498632051</v>
      </c>
      <c r="L42" s="229"/>
      <c r="M42" s="37"/>
    </row>
    <row r="43" spans="1:13" hidden="1" x14ac:dyDescent="0.3">
      <c r="A43" s="249">
        <v>2</v>
      </c>
      <c r="B43" s="250">
        <v>1</v>
      </c>
      <c r="C43" s="250">
        <v>1</v>
      </c>
      <c r="D43" s="250">
        <v>5</v>
      </c>
      <c r="E43" s="250" t="s">
        <v>268</v>
      </c>
      <c r="F43" s="255" t="s">
        <v>293</v>
      </c>
      <c r="G43" s="252"/>
      <c r="H43" s="252">
        <v>0</v>
      </c>
      <c r="I43" s="252"/>
      <c r="J43" s="252">
        <f>SUBTOTAL(9,G43:I43)</f>
        <v>0</v>
      </c>
      <c r="K43" s="252">
        <f t="shared" si="0"/>
        <v>0</v>
      </c>
      <c r="L43" s="229"/>
      <c r="M43" s="37"/>
    </row>
    <row r="44" spans="1:13" ht="22.5" hidden="1" x14ac:dyDescent="0.3">
      <c r="A44" s="249">
        <v>2</v>
      </c>
      <c r="B44" s="250">
        <v>1</v>
      </c>
      <c r="C44" s="250">
        <v>1</v>
      </c>
      <c r="D44" s="250">
        <v>5</v>
      </c>
      <c r="E44" s="250" t="s">
        <v>269</v>
      </c>
      <c r="F44" s="253" t="s">
        <v>52</v>
      </c>
      <c r="G44" s="252"/>
      <c r="H44" s="252">
        <v>0</v>
      </c>
      <c r="I44" s="252">
        <v>0</v>
      </c>
      <c r="J44" s="252">
        <f>SUBTOTAL(9,G44:I44)</f>
        <v>0</v>
      </c>
      <c r="K44" s="252">
        <f t="shared" si="0"/>
        <v>0</v>
      </c>
      <c r="L44" s="229"/>
      <c r="M44" s="37"/>
    </row>
    <row r="45" spans="1:13" ht="22.5" x14ac:dyDescent="0.3">
      <c r="A45" s="249">
        <v>2</v>
      </c>
      <c r="B45" s="250">
        <v>1</v>
      </c>
      <c r="C45" s="250">
        <v>1</v>
      </c>
      <c r="D45" s="250">
        <v>5</v>
      </c>
      <c r="E45" s="250" t="s">
        <v>270</v>
      </c>
      <c r="F45" s="253" t="s">
        <v>294</v>
      </c>
      <c r="G45" s="252"/>
      <c r="H45" s="252">
        <v>8000000</v>
      </c>
      <c r="I45" s="252">
        <v>0</v>
      </c>
      <c r="J45" s="252">
        <f>SUBTOTAL(9,G45:I45)</f>
        <v>8000000</v>
      </c>
      <c r="K45" s="252">
        <f t="shared" si="0"/>
        <v>0.82116227493160254</v>
      </c>
      <c r="L45" s="229"/>
      <c r="M45" s="37"/>
    </row>
    <row r="46" spans="1:13" ht="22.5" x14ac:dyDescent="0.3">
      <c r="A46" s="249">
        <v>2</v>
      </c>
      <c r="B46" s="250">
        <v>1</v>
      </c>
      <c r="C46" s="250">
        <v>1</v>
      </c>
      <c r="D46" s="250">
        <v>5</v>
      </c>
      <c r="E46" s="250" t="s">
        <v>271</v>
      </c>
      <c r="F46" s="253" t="s">
        <v>272</v>
      </c>
      <c r="G46" s="252"/>
      <c r="H46" s="252">
        <v>8000000</v>
      </c>
      <c r="I46" s="252"/>
      <c r="J46" s="252">
        <f>SUBTOTAL(9,G46:I46)</f>
        <v>8000000</v>
      </c>
      <c r="K46" s="252">
        <f t="shared" si="0"/>
        <v>0.82116227493160254</v>
      </c>
      <c r="L46" s="229"/>
      <c r="M46" s="37"/>
    </row>
    <row r="47" spans="1:13" hidden="1" x14ac:dyDescent="0.3">
      <c r="A47" s="245">
        <v>2</v>
      </c>
      <c r="B47" s="246">
        <v>1</v>
      </c>
      <c r="C47" s="246">
        <v>1</v>
      </c>
      <c r="D47" s="246">
        <v>6</v>
      </c>
      <c r="E47" s="246"/>
      <c r="F47" s="247" t="s">
        <v>295</v>
      </c>
      <c r="G47" s="248">
        <f>G48</f>
        <v>0</v>
      </c>
      <c r="H47" s="252">
        <f>H48</f>
        <v>0</v>
      </c>
      <c r="I47" s="248">
        <f>I48</f>
        <v>0</v>
      </c>
      <c r="J47" s="248">
        <f>J48</f>
        <v>0</v>
      </c>
      <c r="K47" s="248">
        <f t="shared" si="0"/>
        <v>0</v>
      </c>
      <c r="L47" s="229"/>
      <c r="M47" s="37"/>
    </row>
    <row r="48" spans="1:13" hidden="1" x14ac:dyDescent="0.3">
      <c r="A48" s="249">
        <v>2</v>
      </c>
      <c r="B48" s="250">
        <v>1</v>
      </c>
      <c r="C48" s="250">
        <v>1</v>
      </c>
      <c r="D48" s="250">
        <v>6</v>
      </c>
      <c r="E48" s="250" t="s">
        <v>268</v>
      </c>
      <c r="F48" s="253" t="s">
        <v>295</v>
      </c>
      <c r="G48" s="252"/>
      <c r="H48" s="252"/>
      <c r="I48" s="252"/>
      <c r="J48" s="252">
        <f>SUBTOTAL(9,G48:I48)</f>
        <v>0</v>
      </c>
      <c r="K48" s="252">
        <f t="shared" si="0"/>
        <v>0</v>
      </c>
      <c r="L48" s="229"/>
      <c r="M48" s="37"/>
    </row>
    <row r="49" spans="1:13" x14ac:dyDescent="0.3">
      <c r="A49" s="241">
        <v>2</v>
      </c>
      <c r="B49" s="242">
        <v>1</v>
      </c>
      <c r="C49" s="242">
        <v>2</v>
      </c>
      <c r="D49" s="242"/>
      <c r="E49" s="242"/>
      <c r="F49" s="243" t="s">
        <v>8</v>
      </c>
      <c r="G49" s="244">
        <f>+G50+G52+G63</f>
        <v>0</v>
      </c>
      <c r="H49" s="244">
        <f>+H50+H52+H63</f>
        <v>56052000</v>
      </c>
      <c r="I49" s="244">
        <f>+I50+I52+I63</f>
        <v>0</v>
      </c>
      <c r="J49" s="244">
        <f>+J50+J52+J63</f>
        <v>56052000</v>
      </c>
      <c r="K49" s="244">
        <f t="shared" si="0"/>
        <v>5.7534734793082736</v>
      </c>
      <c r="L49" s="229"/>
      <c r="M49" s="37"/>
    </row>
    <row r="50" spans="1:13" hidden="1" x14ac:dyDescent="0.3">
      <c r="A50" s="245">
        <v>2</v>
      </c>
      <c r="B50" s="246">
        <v>1</v>
      </c>
      <c r="C50" s="246">
        <v>2</v>
      </c>
      <c r="D50" s="246">
        <v>1</v>
      </c>
      <c r="E50" s="246"/>
      <c r="F50" s="247" t="s">
        <v>53</v>
      </c>
      <c r="G50" s="248">
        <f>G51</f>
        <v>0</v>
      </c>
      <c r="H50" s="248">
        <f>H51</f>
        <v>0</v>
      </c>
      <c r="I50" s="248">
        <f>I51</f>
        <v>0</v>
      </c>
      <c r="J50" s="248">
        <f>J51</f>
        <v>0</v>
      </c>
      <c r="K50" s="248">
        <f t="shared" si="0"/>
        <v>0</v>
      </c>
      <c r="L50" s="229"/>
      <c r="M50" s="37"/>
    </row>
    <row r="51" spans="1:13" hidden="1" x14ac:dyDescent="0.3">
      <c r="A51" s="249">
        <v>2</v>
      </c>
      <c r="B51" s="250">
        <v>1</v>
      </c>
      <c r="C51" s="250">
        <v>2</v>
      </c>
      <c r="D51" s="250">
        <v>1</v>
      </c>
      <c r="E51" s="250" t="s">
        <v>268</v>
      </c>
      <c r="F51" s="253" t="s">
        <v>53</v>
      </c>
      <c r="G51" s="252"/>
      <c r="H51" s="252"/>
      <c r="I51" s="252"/>
      <c r="J51" s="252">
        <f>SUBTOTAL(9,G51:I51)</f>
        <v>0</v>
      </c>
      <c r="K51" s="252">
        <f t="shared" si="0"/>
        <v>0</v>
      </c>
      <c r="L51" s="229"/>
      <c r="M51" s="37"/>
    </row>
    <row r="52" spans="1:13" x14ac:dyDescent="0.3">
      <c r="A52" s="245">
        <v>2</v>
      </c>
      <c r="B52" s="246">
        <v>1</v>
      </c>
      <c r="C52" s="246">
        <v>2</v>
      </c>
      <c r="D52" s="246">
        <v>2</v>
      </c>
      <c r="E52" s="246"/>
      <c r="F52" s="247" t="s">
        <v>54</v>
      </c>
      <c r="G52" s="248">
        <f>SUM(G53:G62)</f>
        <v>0</v>
      </c>
      <c r="H52" s="248">
        <f>SUM(H53:H62)</f>
        <v>56052000</v>
      </c>
      <c r="I52" s="248">
        <f>SUM(I53:I62)</f>
        <v>0</v>
      </c>
      <c r="J52" s="248">
        <f>SUM(J53:J62)</f>
        <v>56052000</v>
      </c>
      <c r="K52" s="248">
        <f t="shared" si="0"/>
        <v>5.7534734793082736</v>
      </c>
      <c r="L52" s="229"/>
      <c r="M52" s="37"/>
    </row>
    <row r="53" spans="1:13" ht="22.5" hidden="1" x14ac:dyDescent="0.3">
      <c r="A53" s="249">
        <v>2</v>
      </c>
      <c r="B53" s="250">
        <v>1</v>
      </c>
      <c r="C53" s="250">
        <v>2</v>
      </c>
      <c r="D53" s="250">
        <v>2</v>
      </c>
      <c r="E53" s="250" t="s">
        <v>268</v>
      </c>
      <c r="F53" s="253" t="s">
        <v>55</v>
      </c>
      <c r="G53" s="252"/>
      <c r="H53" s="252"/>
      <c r="I53" s="252"/>
      <c r="J53" s="252">
        <f t="shared" ref="J53:J62" si="3">SUBTOTAL(9,G53:I53)</f>
        <v>0</v>
      </c>
      <c r="K53" s="252">
        <f t="shared" si="0"/>
        <v>0</v>
      </c>
      <c r="L53" s="229"/>
      <c r="M53" s="37"/>
    </row>
    <row r="54" spans="1:13" ht="22.5" hidden="1" x14ac:dyDescent="0.3">
      <c r="A54" s="249">
        <v>2</v>
      </c>
      <c r="B54" s="250">
        <v>1</v>
      </c>
      <c r="C54" s="250">
        <v>2</v>
      </c>
      <c r="D54" s="250">
        <v>2</v>
      </c>
      <c r="E54" s="250" t="s">
        <v>269</v>
      </c>
      <c r="F54" s="253" t="s">
        <v>56</v>
      </c>
      <c r="G54" s="252"/>
      <c r="H54" s="252"/>
      <c r="I54" s="252"/>
      <c r="J54" s="252">
        <f t="shared" si="3"/>
        <v>0</v>
      </c>
      <c r="K54" s="252">
        <f t="shared" si="0"/>
        <v>0</v>
      </c>
      <c r="L54" s="229"/>
      <c r="M54" s="37"/>
    </row>
    <row r="55" spans="1:13" ht="45" hidden="1" x14ac:dyDescent="0.3">
      <c r="A55" s="249">
        <v>2</v>
      </c>
      <c r="B55" s="250">
        <v>1</v>
      </c>
      <c r="C55" s="250">
        <v>2</v>
      </c>
      <c r="D55" s="250">
        <v>2</v>
      </c>
      <c r="E55" s="250" t="s">
        <v>270</v>
      </c>
      <c r="F55" s="253" t="s">
        <v>57</v>
      </c>
      <c r="G55" s="252"/>
      <c r="H55" s="252"/>
      <c r="I55" s="252"/>
      <c r="J55" s="252">
        <f t="shared" si="3"/>
        <v>0</v>
      </c>
      <c r="K55" s="252">
        <f t="shared" si="0"/>
        <v>0</v>
      </c>
      <c r="L55" s="229"/>
      <c r="M55" s="37"/>
    </row>
    <row r="56" spans="1:13" hidden="1" x14ac:dyDescent="0.3">
      <c r="A56" s="249">
        <v>2</v>
      </c>
      <c r="B56" s="250">
        <v>1</v>
      </c>
      <c r="C56" s="250">
        <v>2</v>
      </c>
      <c r="D56" s="250">
        <v>2</v>
      </c>
      <c r="E56" s="250" t="s">
        <v>271</v>
      </c>
      <c r="F56" s="253" t="s">
        <v>58</v>
      </c>
      <c r="G56" s="252"/>
      <c r="H56" s="252"/>
      <c r="I56" s="252"/>
      <c r="J56" s="252">
        <f t="shared" si="3"/>
        <v>0</v>
      </c>
      <c r="K56" s="252">
        <f t="shared" si="0"/>
        <v>0</v>
      </c>
      <c r="L56" s="229"/>
      <c r="M56" s="37"/>
    </row>
    <row r="57" spans="1:13" ht="22.5" x14ac:dyDescent="0.3">
      <c r="A57" s="249">
        <v>2</v>
      </c>
      <c r="B57" s="250">
        <v>1</v>
      </c>
      <c r="C57" s="250">
        <v>2</v>
      </c>
      <c r="D57" s="250">
        <v>2</v>
      </c>
      <c r="E57" s="250" t="s">
        <v>275</v>
      </c>
      <c r="F57" s="253" t="s">
        <v>59</v>
      </c>
      <c r="G57" s="252"/>
      <c r="H57" s="252">
        <v>1092000</v>
      </c>
      <c r="I57" s="252">
        <v>0</v>
      </c>
      <c r="J57" s="252">
        <f t="shared" si="3"/>
        <v>1092000</v>
      </c>
      <c r="K57" s="252">
        <f t="shared" si="0"/>
        <v>0.11208865052816375</v>
      </c>
      <c r="L57" s="229"/>
      <c r="M57" s="37"/>
    </row>
    <row r="58" spans="1:13" ht="22.5" x14ac:dyDescent="0.3">
      <c r="A58" s="249">
        <v>2</v>
      </c>
      <c r="B58" s="250">
        <v>1</v>
      </c>
      <c r="C58" s="250">
        <v>2</v>
      </c>
      <c r="D58" s="250">
        <v>2</v>
      </c>
      <c r="E58" s="250" t="s">
        <v>289</v>
      </c>
      <c r="F58" s="253" t="s">
        <v>60</v>
      </c>
      <c r="G58" s="252"/>
      <c r="H58" s="252">
        <v>54960000</v>
      </c>
      <c r="I58" s="252">
        <v>0</v>
      </c>
      <c r="J58" s="252">
        <f t="shared" si="3"/>
        <v>54960000</v>
      </c>
      <c r="K58" s="252">
        <f t="shared" si="0"/>
        <v>5.6413848287801098</v>
      </c>
      <c r="L58" s="229"/>
      <c r="M58" s="37"/>
    </row>
    <row r="59" spans="1:13" hidden="1" x14ac:dyDescent="0.3">
      <c r="A59" s="249">
        <v>2</v>
      </c>
      <c r="B59" s="250">
        <v>1</v>
      </c>
      <c r="C59" s="250">
        <v>2</v>
      </c>
      <c r="D59" s="250">
        <v>2</v>
      </c>
      <c r="E59" s="250" t="s">
        <v>291</v>
      </c>
      <c r="F59" s="253" t="s">
        <v>61</v>
      </c>
      <c r="G59" s="252"/>
      <c r="H59" s="252"/>
      <c r="I59" s="252"/>
      <c r="J59" s="252">
        <f t="shared" si="3"/>
        <v>0</v>
      </c>
      <c r="K59" s="252">
        <f t="shared" si="0"/>
        <v>0</v>
      </c>
      <c r="L59" s="229"/>
      <c r="M59" s="37"/>
    </row>
    <row r="60" spans="1:13" hidden="1" x14ac:dyDescent="0.3">
      <c r="A60" s="249">
        <v>2</v>
      </c>
      <c r="B60" s="250">
        <v>1</v>
      </c>
      <c r="C60" s="250">
        <v>2</v>
      </c>
      <c r="D60" s="250">
        <v>2</v>
      </c>
      <c r="E60" s="250" t="s">
        <v>296</v>
      </c>
      <c r="F60" s="253" t="s">
        <v>62</v>
      </c>
      <c r="G60" s="252"/>
      <c r="H60" s="252"/>
      <c r="I60" s="252"/>
      <c r="J60" s="252">
        <f t="shared" si="3"/>
        <v>0</v>
      </c>
      <c r="K60" s="252">
        <f t="shared" si="0"/>
        <v>0</v>
      </c>
      <c r="L60" s="229"/>
      <c r="M60" s="37"/>
    </row>
    <row r="61" spans="1:13" hidden="1" x14ac:dyDescent="0.3">
      <c r="A61" s="249">
        <v>2</v>
      </c>
      <c r="B61" s="250">
        <v>1</v>
      </c>
      <c r="C61" s="250">
        <v>2</v>
      </c>
      <c r="D61" s="250">
        <v>2</v>
      </c>
      <c r="E61" s="250" t="s">
        <v>297</v>
      </c>
      <c r="F61" s="253" t="s">
        <v>63</v>
      </c>
      <c r="G61" s="252"/>
      <c r="H61" s="252"/>
      <c r="I61" s="252"/>
      <c r="J61" s="252">
        <f t="shared" si="3"/>
        <v>0</v>
      </c>
      <c r="K61" s="252">
        <f t="shared" si="0"/>
        <v>0</v>
      </c>
      <c r="L61" s="229"/>
      <c r="M61" s="37"/>
    </row>
    <row r="62" spans="1:13" ht="33.75" hidden="1" x14ac:dyDescent="0.3">
      <c r="A62" s="249">
        <v>2</v>
      </c>
      <c r="B62" s="250">
        <v>1</v>
      </c>
      <c r="C62" s="250">
        <v>2</v>
      </c>
      <c r="D62" s="250">
        <v>2</v>
      </c>
      <c r="E62" s="250" t="s">
        <v>298</v>
      </c>
      <c r="F62" s="253" t="s">
        <v>64</v>
      </c>
      <c r="G62" s="252"/>
      <c r="H62" s="252"/>
      <c r="I62" s="252"/>
      <c r="J62" s="252">
        <f t="shared" si="3"/>
        <v>0</v>
      </c>
      <c r="K62" s="252">
        <f t="shared" si="0"/>
        <v>0</v>
      </c>
      <c r="L62" s="229"/>
      <c r="M62" s="37"/>
    </row>
    <row r="63" spans="1:13" hidden="1" x14ac:dyDescent="0.3">
      <c r="A63" s="245">
        <v>2</v>
      </c>
      <c r="B63" s="246">
        <v>1</v>
      </c>
      <c r="C63" s="246">
        <v>2</v>
      </c>
      <c r="D63" s="246">
        <v>3</v>
      </c>
      <c r="E63" s="246"/>
      <c r="F63" s="247" t="s">
        <v>23</v>
      </c>
      <c r="G63" s="248">
        <f>G64</f>
        <v>0</v>
      </c>
      <c r="H63" s="248">
        <f>H64</f>
        <v>0</v>
      </c>
      <c r="I63" s="248">
        <f>I64</f>
        <v>0</v>
      </c>
      <c r="J63" s="248">
        <f>J64</f>
        <v>0</v>
      </c>
      <c r="K63" s="248">
        <f t="shared" si="0"/>
        <v>0</v>
      </c>
      <c r="L63" s="229"/>
      <c r="M63" s="37"/>
    </row>
    <row r="64" spans="1:13" hidden="1" x14ac:dyDescent="0.3">
      <c r="A64" s="249">
        <v>2</v>
      </c>
      <c r="B64" s="250">
        <v>1</v>
      </c>
      <c r="C64" s="250">
        <v>2</v>
      </c>
      <c r="D64" s="250">
        <v>3</v>
      </c>
      <c r="E64" s="250" t="s">
        <v>268</v>
      </c>
      <c r="F64" s="253" t="s">
        <v>23</v>
      </c>
      <c r="G64" s="252"/>
      <c r="H64" s="252"/>
      <c r="I64" s="252"/>
      <c r="J64" s="252">
        <f>SUBTOTAL(9,G64:I64)</f>
        <v>0</v>
      </c>
      <c r="K64" s="252">
        <f t="shared" si="0"/>
        <v>0</v>
      </c>
      <c r="L64" s="229"/>
      <c r="M64" s="37"/>
    </row>
    <row r="65" spans="1:13" ht="22.5" hidden="1" x14ac:dyDescent="0.3">
      <c r="A65" s="241">
        <v>2</v>
      </c>
      <c r="B65" s="242">
        <v>1</v>
      </c>
      <c r="C65" s="242">
        <v>3</v>
      </c>
      <c r="D65" s="242"/>
      <c r="E65" s="242"/>
      <c r="F65" s="243" t="s">
        <v>25</v>
      </c>
      <c r="G65" s="244">
        <f>G66+G69</f>
        <v>0</v>
      </c>
      <c r="H65" s="244">
        <f>H66+H69</f>
        <v>0</v>
      </c>
      <c r="I65" s="244">
        <f>I66+I69</f>
        <v>0</v>
      </c>
      <c r="J65" s="244">
        <f>J66+J69</f>
        <v>0</v>
      </c>
      <c r="K65" s="244">
        <f t="shared" si="0"/>
        <v>0</v>
      </c>
      <c r="L65" s="229"/>
      <c r="M65" s="37"/>
    </row>
    <row r="66" spans="1:13" hidden="1" x14ac:dyDescent="0.3">
      <c r="A66" s="245">
        <v>2</v>
      </c>
      <c r="B66" s="246">
        <v>1</v>
      </c>
      <c r="C66" s="246">
        <v>3</v>
      </c>
      <c r="D66" s="246">
        <v>1</v>
      </c>
      <c r="E66" s="246"/>
      <c r="F66" s="256" t="s">
        <v>65</v>
      </c>
      <c r="G66" s="248">
        <f>SUM(G67:G68)</f>
        <v>0</v>
      </c>
      <c r="H66" s="248">
        <f>SUM(H67:H68)</f>
        <v>0</v>
      </c>
      <c r="I66" s="248">
        <f>SUM(I67:I68)</f>
        <v>0</v>
      </c>
      <c r="J66" s="248">
        <f>SUM(J67:J68)</f>
        <v>0</v>
      </c>
      <c r="K66" s="248">
        <f t="shared" si="0"/>
        <v>0</v>
      </c>
      <c r="L66" s="229"/>
      <c r="M66" s="37"/>
    </row>
    <row r="67" spans="1:13" hidden="1" x14ac:dyDescent="0.3">
      <c r="A67" s="257">
        <v>2</v>
      </c>
      <c r="B67" s="250">
        <v>1</v>
      </c>
      <c r="C67" s="250">
        <v>3</v>
      </c>
      <c r="D67" s="250">
        <v>1</v>
      </c>
      <c r="E67" s="250" t="s">
        <v>268</v>
      </c>
      <c r="F67" s="258" t="s">
        <v>66</v>
      </c>
      <c r="G67" s="252"/>
      <c r="H67" s="252"/>
      <c r="I67" s="252"/>
      <c r="J67" s="252">
        <f>SUBTOTAL(9,G67:I67)</f>
        <v>0</v>
      </c>
      <c r="K67" s="252">
        <f t="shared" si="0"/>
        <v>0</v>
      </c>
      <c r="L67" s="229"/>
      <c r="M67" s="37"/>
    </row>
    <row r="68" spans="1:13" hidden="1" x14ac:dyDescent="0.3">
      <c r="A68" s="257">
        <v>2</v>
      </c>
      <c r="B68" s="250">
        <v>1</v>
      </c>
      <c r="C68" s="250">
        <v>3</v>
      </c>
      <c r="D68" s="250">
        <v>1</v>
      </c>
      <c r="E68" s="250" t="s">
        <v>269</v>
      </c>
      <c r="F68" s="258" t="s">
        <v>67</v>
      </c>
      <c r="G68" s="252"/>
      <c r="H68" s="252"/>
      <c r="I68" s="252"/>
      <c r="J68" s="252">
        <f>SUBTOTAL(9,G68:I68)</f>
        <v>0</v>
      </c>
      <c r="K68" s="252">
        <f t="shared" si="0"/>
        <v>0</v>
      </c>
      <c r="L68" s="229"/>
      <c r="M68" s="37"/>
    </row>
    <row r="69" spans="1:13" hidden="1" x14ac:dyDescent="0.3">
      <c r="A69" s="245">
        <v>2</v>
      </c>
      <c r="B69" s="246">
        <v>1</v>
      </c>
      <c r="C69" s="246">
        <v>3</v>
      </c>
      <c r="D69" s="246">
        <v>2</v>
      </c>
      <c r="E69" s="246"/>
      <c r="F69" s="256" t="s">
        <v>68</v>
      </c>
      <c r="G69" s="248">
        <f>SUM(G70:G71)</f>
        <v>0</v>
      </c>
      <c r="H69" s="248">
        <f>SUM(H70:H71)</f>
        <v>0</v>
      </c>
      <c r="I69" s="248">
        <f>SUM(I70:I71)</f>
        <v>0</v>
      </c>
      <c r="J69" s="248">
        <f>SUM(J70:J71)</f>
        <v>0</v>
      </c>
      <c r="K69" s="248">
        <f t="shared" si="0"/>
        <v>0</v>
      </c>
      <c r="L69" s="229"/>
      <c r="M69" s="37"/>
    </row>
    <row r="70" spans="1:13" ht="24" hidden="1" x14ac:dyDescent="0.3">
      <c r="A70" s="257">
        <v>2</v>
      </c>
      <c r="B70" s="250">
        <v>1</v>
      </c>
      <c r="C70" s="250">
        <v>3</v>
      </c>
      <c r="D70" s="250">
        <v>2</v>
      </c>
      <c r="E70" s="250" t="s">
        <v>268</v>
      </c>
      <c r="F70" s="258" t="s">
        <v>69</v>
      </c>
      <c r="G70" s="252"/>
      <c r="H70" s="252"/>
      <c r="I70" s="252"/>
      <c r="J70" s="252">
        <f>SUBTOTAL(9,G70:I70)</f>
        <v>0</v>
      </c>
      <c r="K70" s="252">
        <f t="shared" si="0"/>
        <v>0</v>
      </c>
      <c r="L70" s="229"/>
      <c r="M70" s="37"/>
    </row>
    <row r="71" spans="1:13" ht="24" hidden="1" x14ac:dyDescent="0.3">
      <c r="A71" s="257">
        <v>2</v>
      </c>
      <c r="B71" s="250">
        <v>1</v>
      </c>
      <c r="C71" s="250">
        <v>3</v>
      </c>
      <c r="D71" s="250">
        <v>2</v>
      </c>
      <c r="E71" s="250" t="s">
        <v>269</v>
      </c>
      <c r="F71" s="258" t="s">
        <v>70</v>
      </c>
      <c r="G71" s="252"/>
      <c r="H71" s="252"/>
      <c r="I71" s="252"/>
      <c r="J71" s="252">
        <f>SUBTOTAL(9,G71:I71)</f>
        <v>0</v>
      </c>
      <c r="K71" s="252">
        <f t="shared" si="0"/>
        <v>0</v>
      </c>
      <c r="L71" s="229"/>
      <c r="M71" s="37"/>
    </row>
    <row r="72" spans="1:13" ht="22.5" hidden="1" x14ac:dyDescent="0.3">
      <c r="A72" s="241">
        <v>2</v>
      </c>
      <c r="B72" s="242">
        <v>1</v>
      </c>
      <c r="C72" s="242">
        <v>4</v>
      </c>
      <c r="D72" s="242"/>
      <c r="E72" s="242"/>
      <c r="F72" s="243" t="s">
        <v>26</v>
      </c>
      <c r="G72" s="244">
        <f>G73+G75</f>
        <v>0</v>
      </c>
      <c r="H72" s="244">
        <f>H73+H75</f>
        <v>0</v>
      </c>
      <c r="I72" s="244">
        <f>I73+I75</f>
        <v>0</v>
      </c>
      <c r="J72" s="244">
        <f>J73+J75</f>
        <v>0</v>
      </c>
      <c r="K72" s="244">
        <f t="shared" si="0"/>
        <v>0</v>
      </c>
      <c r="L72" s="229"/>
      <c r="M72" s="37"/>
    </row>
    <row r="73" spans="1:13" hidden="1" x14ac:dyDescent="0.3">
      <c r="A73" s="245">
        <v>2</v>
      </c>
      <c r="B73" s="246">
        <v>1</v>
      </c>
      <c r="C73" s="246">
        <v>4</v>
      </c>
      <c r="D73" s="246">
        <v>1</v>
      </c>
      <c r="E73" s="246"/>
      <c r="F73" s="256" t="s">
        <v>27</v>
      </c>
      <c r="G73" s="248">
        <f>G74</f>
        <v>0</v>
      </c>
      <c r="H73" s="248">
        <f>H74</f>
        <v>0</v>
      </c>
      <c r="I73" s="248">
        <f>I74</f>
        <v>0</v>
      </c>
      <c r="J73" s="248">
        <f>J74</f>
        <v>0</v>
      </c>
      <c r="K73" s="248">
        <f t="shared" si="0"/>
        <v>0</v>
      </c>
      <c r="L73" s="229"/>
      <c r="M73" s="37"/>
    </row>
    <row r="74" spans="1:13" hidden="1" x14ac:dyDescent="0.3">
      <c r="A74" s="249">
        <v>2</v>
      </c>
      <c r="B74" s="250">
        <v>1</v>
      </c>
      <c r="C74" s="250">
        <v>4</v>
      </c>
      <c r="D74" s="250">
        <v>1</v>
      </c>
      <c r="E74" s="250" t="s">
        <v>268</v>
      </c>
      <c r="F74" s="253" t="s">
        <v>27</v>
      </c>
      <c r="G74" s="252"/>
      <c r="H74" s="252"/>
      <c r="I74" s="252"/>
      <c r="J74" s="252">
        <f>SUBTOTAL(9,G74:I74)</f>
        <v>0</v>
      </c>
      <c r="K74" s="252">
        <f t="shared" si="0"/>
        <v>0</v>
      </c>
      <c r="L74" s="229"/>
      <c r="M74" s="37"/>
    </row>
    <row r="75" spans="1:13" ht="22.5" hidden="1" x14ac:dyDescent="0.3">
      <c r="A75" s="245">
        <v>2</v>
      </c>
      <c r="B75" s="246">
        <v>1</v>
      </c>
      <c r="C75" s="246">
        <v>4</v>
      </c>
      <c r="D75" s="246">
        <v>2</v>
      </c>
      <c r="E75" s="246"/>
      <c r="F75" s="256" t="s">
        <v>74</v>
      </c>
      <c r="G75" s="248">
        <f>SUM(G76:G79)</f>
        <v>0</v>
      </c>
      <c r="H75" s="248">
        <f>SUM(H76:H79)</f>
        <v>0</v>
      </c>
      <c r="I75" s="248">
        <f>SUM(I76:I79)</f>
        <v>0</v>
      </c>
      <c r="J75" s="248">
        <f>SUM(J76:J79)</f>
        <v>0</v>
      </c>
      <c r="K75" s="248">
        <f t="shared" si="0"/>
        <v>0</v>
      </c>
      <c r="L75" s="229"/>
      <c r="M75" s="37"/>
    </row>
    <row r="76" spans="1:13" hidden="1" x14ac:dyDescent="0.3">
      <c r="A76" s="249">
        <v>2</v>
      </c>
      <c r="B76" s="250">
        <v>1</v>
      </c>
      <c r="C76" s="250">
        <v>4</v>
      </c>
      <c r="D76" s="250">
        <v>2</v>
      </c>
      <c r="E76" s="250" t="s">
        <v>268</v>
      </c>
      <c r="F76" s="253" t="s">
        <v>71</v>
      </c>
      <c r="G76" s="252"/>
      <c r="H76" s="252"/>
      <c r="I76" s="252"/>
      <c r="J76" s="252">
        <f>SUBTOTAL(9,G76:I76)</f>
        <v>0</v>
      </c>
      <c r="K76" s="252">
        <f t="shared" si="0"/>
        <v>0</v>
      </c>
      <c r="L76" s="229"/>
      <c r="M76" s="37"/>
    </row>
    <row r="77" spans="1:13" ht="22.5" hidden="1" x14ac:dyDescent="0.3">
      <c r="A77" s="249">
        <v>2</v>
      </c>
      <c r="B77" s="250">
        <v>1</v>
      </c>
      <c r="C77" s="250">
        <v>4</v>
      </c>
      <c r="D77" s="250">
        <v>2</v>
      </c>
      <c r="E77" s="250" t="s">
        <v>269</v>
      </c>
      <c r="F77" s="253" t="s">
        <v>72</v>
      </c>
      <c r="G77" s="252"/>
      <c r="H77" s="252"/>
      <c r="I77" s="252"/>
      <c r="J77" s="252">
        <f>SUBTOTAL(9,G77:I77)</f>
        <v>0</v>
      </c>
      <c r="K77" s="252">
        <f t="shared" si="0"/>
        <v>0</v>
      </c>
      <c r="L77" s="229"/>
      <c r="M77" s="37"/>
    </row>
    <row r="78" spans="1:13" ht="22.5" hidden="1" x14ac:dyDescent="0.3">
      <c r="A78" s="249">
        <v>2</v>
      </c>
      <c r="B78" s="250">
        <v>1</v>
      </c>
      <c r="C78" s="250">
        <v>4</v>
      </c>
      <c r="D78" s="250">
        <v>2</v>
      </c>
      <c r="E78" s="250" t="s">
        <v>270</v>
      </c>
      <c r="F78" s="253" t="s">
        <v>73</v>
      </c>
      <c r="G78" s="252"/>
      <c r="H78" s="252"/>
      <c r="I78" s="252"/>
      <c r="J78" s="252">
        <f>SUBTOTAL(9,G78:I78)</f>
        <v>0</v>
      </c>
      <c r="K78" s="252">
        <f t="shared" si="0"/>
        <v>0</v>
      </c>
      <c r="L78" s="229"/>
      <c r="M78" s="37"/>
    </row>
    <row r="79" spans="1:13" hidden="1" x14ac:dyDescent="0.3">
      <c r="A79" s="249">
        <v>2</v>
      </c>
      <c r="B79" s="250">
        <v>1</v>
      </c>
      <c r="C79" s="250">
        <v>4</v>
      </c>
      <c r="D79" s="250">
        <v>2</v>
      </c>
      <c r="E79" s="250" t="s">
        <v>271</v>
      </c>
      <c r="F79" s="253" t="s">
        <v>299</v>
      </c>
      <c r="G79" s="252"/>
      <c r="H79" s="252"/>
      <c r="I79" s="252"/>
      <c r="J79" s="252">
        <f>SUBTOTAL(9,G79:I79)</f>
        <v>0</v>
      </c>
      <c r="K79" s="252">
        <f t="shared" si="0"/>
        <v>0</v>
      </c>
      <c r="L79" s="229"/>
      <c r="M79" s="37"/>
    </row>
    <row r="80" spans="1:13" ht="22.5" x14ac:dyDescent="0.3">
      <c r="A80" s="241">
        <v>2</v>
      </c>
      <c r="B80" s="242">
        <v>1</v>
      </c>
      <c r="C80" s="242">
        <v>5</v>
      </c>
      <c r="D80" s="242"/>
      <c r="E80" s="242"/>
      <c r="F80" s="243" t="s">
        <v>300</v>
      </c>
      <c r="G80" s="244">
        <f>G81+G83+G85+G87</f>
        <v>0</v>
      </c>
      <c r="H80" s="244">
        <f>H81+H83+H85+H87</f>
        <v>18137681.640000001</v>
      </c>
      <c r="I80" s="244">
        <f>I81+I83+I85+I87</f>
        <v>50485456.549999997</v>
      </c>
      <c r="J80" s="244">
        <f>J81+J83+J85+J87</f>
        <v>68623138.190000013</v>
      </c>
      <c r="K80" s="244">
        <f t="shared" si="0"/>
        <v>7.0438415336307685</v>
      </c>
      <c r="L80" s="229"/>
      <c r="M80" s="37"/>
    </row>
    <row r="81" spans="1:13" ht="22.5" x14ac:dyDescent="0.3">
      <c r="A81" s="245">
        <v>2</v>
      </c>
      <c r="B81" s="246">
        <v>1</v>
      </c>
      <c r="C81" s="246">
        <v>5</v>
      </c>
      <c r="D81" s="246">
        <v>1</v>
      </c>
      <c r="E81" s="246"/>
      <c r="F81" s="247" t="s">
        <v>75</v>
      </c>
      <c r="G81" s="248">
        <f>G82</f>
        <v>0</v>
      </c>
      <c r="H81" s="248">
        <f>H82</f>
        <v>8454711.5600000005</v>
      </c>
      <c r="I81" s="248">
        <f>I82</f>
        <v>23267127.600000001</v>
      </c>
      <c r="J81" s="248">
        <f>J82</f>
        <v>31721839.160000004</v>
      </c>
      <c r="K81" s="248">
        <f t="shared" si="0"/>
        <v>3.2560972012050002</v>
      </c>
      <c r="L81" s="229"/>
      <c r="M81" s="37"/>
    </row>
    <row r="82" spans="1:13" ht="22.5" x14ac:dyDescent="0.3">
      <c r="A82" s="249">
        <v>2</v>
      </c>
      <c r="B82" s="250">
        <v>1</v>
      </c>
      <c r="C82" s="250">
        <v>5</v>
      </c>
      <c r="D82" s="250">
        <v>1</v>
      </c>
      <c r="E82" s="250" t="s">
        <v>268</v>
      </c>
      <c r="F82" s="253" t="s">
        <v>75</v>
      </c>
      <c r="G82" s="252">
        <v>0</v>
      </c>
      <c r="H82" s="252">
        <v>8454711.5600000005</v>
      </c>
      <c r="I82" s="252">
        <v>23267127.600000001</v>
      </c>
      <c r="J82" s="252">
        <f>SUBTOTAL(9,G82:I82)</f>
        <v>31721839.160000004</v>
      </c>
      <c r="K82" s="252">
        <f t="shared" ref="K82:K145" si="4">IFERROR(J82/$J$18*100,"0.00")</f>
        <v>3.2560972012050002</v>
      </c>
      <c r="L82" s="229"/>
      <c r="M82" s="37"/>
    </row>
    <row r="83" spans="1:13" ht="22.5" x14ac:dyDescent="0.3">
      <c r="A83" s="245">
        <v>2</v>
      </c>
      <c r="B83" s="246">
        <v>1</v>
      </c>
      <c r="C83" s="246">
        <v>5</v>
      </c>
      <c r="D83" s="246">
        <v>2</v>
      </c>
      <c r="E83" s="246"/>
      <c r="F83" s="256" t="s">
        <v>76</v>
      </c>
      <c r="G83" s="248">
        <f>G84</f>
        <v>0</v>
      </c>
      <c r="H83" s="248">
        <f>H84</f>
        <v>8466636.4000000004</v>
      </c>
      <c r="I83" s="248">
        <f>I84</f>
        <v>23299944.48</v>
      </c>
      <c r="J83" s="248">
        <f>J84</f>
        <v>31766580.880000003</v>
      </c>
      <c r="K83" s="248">
        <f t="shared" si="4"/>
        <v>3.2606897277774438</v>
      </c>
      <c r="L83" s="229"/>
      <c r="M83" s="37"/>
    </row>
    <row r="84" spans="1:13" ht="22.5" x14ac:dyDescent="0.3">
      <c r="A84" s="249">
        <v>2</v>
      </c>
      <c r="B84" s="250">
        <v>1</v>
      </c>
      <c r="C84" s="250">
        <v>5</v>
      </c>
      <c r="D84" s="250">
        <v>2</v>
      </c>
      <c r="E84" s="250" t="s">
        <v>268</v>
      </c>
      <c r="F84" s="253" t="s">
        <v>76</v>
      </c>
      <c r="G84" s="252">
        <v>0</v>
      </c>
      <c r="H84" s="252">
        <v>8466636.4000000004</v>
      </c>
      <c r="I84" s="252">
        <v>23299944.48</v>
      </c>
      <c r="J84" s="252">
        <f>SUBTOTAL(9,G84:I84)</f>
        <v>31766580.880000003</v>
      </c>
      <c r="K84" s="252">
        <f t="shared" si="4"/>
        <v>3.2606897277774438</v>
      </c>
      <c r="L84" s="229"/>
      <c r="M84" s="37"/>
    </row>
    <row r="85" spans="1:13" ht="22.5" x14ac:dyDescent="0.3">
      <c r="A85" s="245">
        <v>2</v>
      </c>
      <c r="B85" s="246">
        <v>1</v>
      </c>
      <c r="C85" s="246">
        <v>5</v>
      </c>
      <c r="D85" s="246">
        <v>3</v>
      </c>
      <c r="E85" s="246"/>
      <c r="F85" s="256" t="s">
        <v>77</v>
      </c>
      <c r="G85" s="248">
        <f>G86</f>
        <v>0</v>
      </c>
      <c r="H85" s="248">
        <f>H86</f>
        <v>1216333.68</v>
      </c>
      <c r="I85" s="248">
        <f>I86</f>
        <v>3918384.47</v>
      </c>
      <c r="J85" s="248">
        <f>J86</f>
        <v>5134718.1500000004</v>
      </c>
      <c r="K85" s="248">
        <f t="shared" si="4"/>
        <v>0.52705460464832377</v>
      </c>
      <c r="L85" s="229"/>
      <c r="M85" s="37"/>
    </row>
    <row r="86" spans="1:13" ht="22.5" x14ac:dyDescent="0.3">
      <c r="A86" s="249">
        <v>2</v>
      </c>
      <c r="B86" s="250">
        <v>1</v>
      </c>
      <c r="C86" s="250">
        <v>5</v>
      </c>
      <c r="D86" s="250">
        <v>3</v>
      </c>
      <c r="E86" s="250" t="s">
        <v>268</v>
      </c>
      <c r="F86" s="253" t="s">
        <v>77</v>
      </c>
      <c r="G86" s="252">
        <v>0</v>
      </c>
      <c r="H86" s="252">
        <v>1216333.68</v>
      </c>
      <c r="I86" s="252">
        <v>3918384.47</v>
      </c>
      <c r="J86" s="252">
        <f>SUBTOTAL(9,G86:I86)</f>
        <v>5134718.1500000004</v>
      </c>
      <c r="K86" s="252">
        <f t="shared" si="4"/>
        <v>0.52705460464832377</v>
      </c>
      <c r="L86" s="229"/>
      <c r="M86" s="37"/>
    </row>
    <row r="87" spans="1:13" ht="22.5" hidden="1" x14ac:dyDescent="0.3">
      <c r="A87" s="245">
        <v>2</v>
      </c>
      <c r="B87" s="246">
        <v>1</v>
      </c>
      <c r="C87" s="246">
        <v>5</v>
      </c>
      <c r="D87" s="246">
        <v>4</v>
      </c>
      <c r="E87" s="246"/>
      <c r="F87" s="256" t="s">
        <v>78</v>
      </c>
      <c r="G87" s="248">
        <f>G88</f>
        <v>0</v>
      </c>
      <c r="H87" s="248">
        <f>H88</f>
        <v>0</v>
      </c>
      <c r="I87" s="248">
        <f>I88</f>
        <v>0</v>
      </c>
      <c r="J87" s="248">
        <f>J88</f>
        <v>0</v>
      </c>
      <c r="K87" s="248">
        <f t="shared" si="4"/>
        <v>0</v>
      </c>
      <c r="L87" s="229"/>
      <c r="M87" s="37"/>
    </row>
    <row r="88" spans="1:13" ht="22.5" hidden="1" x14ac:dyDescent="0.3">
      <c r="A88" s="249">
        <v>2</v>
      </c>
      <c r="B88" s="250">
        <v>1</v>
      </c>
      <c r="C88" s="250">
        <v>5</v>
      </c>
      <c r="D88" s="250">
        <v>4</v>
      </c>
      <c r="E88" s="250" t="s">
        <v>268</v>
      </c>
      <c r="F88" s="253" t="s">
        <v>78</v>
      </c>
      <c r="G88" s="252"/>
      <c r="H88" s="252"/>
      <c r="I88" s="252"/>
      <c r="J88" s="252">
        <f>SUBTOTAL(9,G88:I88)</f>
        <v>0</v>
      </c>
      <c r="K88" s="252">
        <f t="shared" si="4"/>
        <v>0</v>
      </c>
      <c r="L88" s="229"/>
      <c r="M88" s="37"/>
    </row>
    <row r="89" spans="1:13" x14ac:dyDescent="0.3">
      <c r="A89" s="236">
        <v>2</v>
      </c>
      <c r="B89" s="237">
        <v>2</v>
      </c>
      <c r="C89" s="238"/>
      <c r="D89" s="238"/>
      <c r="E89" s="238"/>
      <c r="F89" s="239" t="s">
        <v>301</v>
      </c>
      <c r="G89" s="240">
        <f>+G90+G108+G113+G118+G127+G148+G167+G187</f>
        <v>0</v>
      </c>
      <c r="H89" s="240">
        <f>+H90+H108+H113+H118+H127+H148+H167+H187+H222</f>
        <v>25963753.670000002</v>
      </c>
      <c r="I89" s="240">
        <f>+I90+I108+I113+I118+I127+I148+I167+I187</f>
        <v>0</v>
      </c>
      <c r="J89" s="240">
        <f>+J90+J108+J113+J118+J127+J148+J167+J187+J222</f>
        <v>25963753.670000002</v>
      </c>
      <c r="K89" s="240">
        <f t="shared" si="4"/>
        <v>2.6650568786776181</v>
      </c>
      <c r="L89" s="229"/>
      <c r="M89" s="37"/>
    </row>
    <row r="90" spans="1:13" x14ac:dyDescent="0.3">
      <c r="A90" s="241">
        <v>2</v>
      </c>
      <c r="B90" s="242">
        <v>2</v>
      </c>
      <c r="C90" s="242">
        <v>1</v>
      </c>
      <c r="D90" s="242"/>
      <c r="E90" s="242"/>
      <c r="F90" s="243" t="s">
        <v>9</v>
      </c>
      <c r="G90" s="244">
        <f>+G91+G93+G95+G97+G99+G101+G104+G106</f>
        <v>0</v>
      </c>
      <c r="H90" s="244">
        <f>+H91+H93+H95+H97+H99+H101+H104+H106</f>
        <v>6585400</v>
      </c>
      <c r="I90" s="244">
        <f>+I91+I93+I95+I97+I99+I101+I104+I106</f>
        <v>0</v>
      </c>
      <c r="J90" s="244">
        <f>+J91+J93+J95+J97+J99+J101+J104+J106</f>
        <v>6585400</v>
      </c>
      <c r="K90" s="244">
        <f t="shared" si="4"/>
        <v>0.67596025566682194</v>
      </c>
      <c r="L90" s="229"/>
      <c r="M90" s="37"/>
    </row>
    <row r="91" spans="1:13" hidden="1" x14ac:dyDescent="0.3">
      <c r="A91" s="245">
        <v>2</v>
      </c>
      <c r="B91" s="246">
        <v>2</v>
      </c>
      <c r="C91" s="246">
        <v>1</v>
      </c>
      <c r="D91" s="246">
        <v>1</v>
      </c>
      <c r="E91" s="246"/>
      <c r="F91" s="247" t="s">
        <v>79</v>
      </c>
      <c r="G91" s="248">
        <f>G92</f>
        <v>0</v>
      </c>
      <c r="H91" s="248">
        <f>H92</f>
        <v>0</v>
      </c>
      <c r="I91" s="248">
        <f>I92</f>
        <v>0</v>
      </c>
      <c r="J91" s="248">
        <f>J92</f>
        <v>0</v>
      </c>
      <c r="K91" s="248">
        <f t="shared" si="4"/>
        <v>0</v>
      </c>
      <c r="L91" s="229"/>
      <c r="M91" s="37"/>
    </row>
    <row r="92" spans="1:13" hidden="1" x14ac:dyDescent="0.3">
      <c r="A92" s="257">
        <v>2</v>
      </c>
      <c r="B92" s="250">
        <v>2</v>
      </c>
      <c r="C92" s="250">
        <v>1</v>
      </c>
      <c r="D92" s="250">
        <v>1</v>
      </c>
      <c r="E92" s="250" t="s">
        <v>268</v>
      </c>
      <c r="F92" s="258" t="s">
        <v>79</v>
      </c>
      <c r="G92" s="252"/>
      <c r="H92" s="252"/>
      <c r="I92" s="252"/>
      <c r="J92" s="252">
        <f>SUBTOTAL(9,G92:I92)</f>
        <v>0</v>
      </c>
      <c r="K92" s="252">
        <f t="shared" si="4"/>
        <v>0</v>
      </c>
      <c r="L92" s="229"/>
      <c r="M92" s="37"/>
    </row>
    <row r="93" spans="1:13" ht="22.5" x14ac:dyDescent="0.3">
      <c r="A93" s="245">
        <v>2</v>
      </c>
      <c r="B93" s="246">
        <v>2</v>
      </c>
      <c r="C93" s="246">
        <v>1</v>
      </c>
      <c r="D93" s="246">
        <v>2</v>
      </c>
      <c r="E93" s="246"/>
      <c r="F93" s="247" t="s">
        <v>80</v>
      </c>
      <c r="G93" s="248">
        <f>G94</f>
        <v>0</v>
      </c>
      <c r="H93" s="248">
        <f>H94</f>
        <v>400000</v>
      </c>
      <c r="I93" s="248">
        <f>I94</f>
        <v>0</v>
      </c>
      <c r="J93" s="248">
        <f>J94</f>
        <v>400000</v>
      </c>
      <c r="K93" s="248">
        <f t="shared" si="4"/>
        <v>4.1058113746580124E-2</v>
      </c>
      <c r="L93" s="229"/>
      <c r="M93" s="37"/>
    </row>
    <row r="94" spans="1:13" ht="24" x14ac:dyDescent="0.3">
      <c r="A94" s="257">
        <v>2</v>
      </c>
      <c r="B94" s="250">
        <v>2</v>
      </c>
      <c r="C94" s="250">
        <v>1</v>
      </c>
      <c r="D94" s="250">
        <v>2</v>
      </c>
      <c r="E94" s="250" t="s">
        <v>268</v>
      </c>
      <c r="F94" s="258" t="s">
        <v>80</v>
      </c>
      <c r="G94" s="252"/>
      <c r="H94" s="252">
        <v>400000</v>
      </c>
      <c r="I94" s="252"/>
      <c r="J94" s="252">
        <f>SUBTOTAL(9,G94:I94)</f>
        <v>400000</v>
      </c>
      <c r="K94" s="252">
        <f t="shared" si="4"/>
        <v>4.1058113746580124E-2</v>
      </c>
      <c r="L94" s="229"/>
      <c r="M94" s="37"/>
    </row>
    <row r="95" spans="1:13" x14ac:dyDescent="0.3">
      <c r="A95" s="245">
        <v>2</v>
      </c>
      <c r="B95" s="246">
        <v>2</v>
      </c>
      <c r="C95" s="246">
        <v>1</v>
      </c>
      <c r="D95" s="246">
        <v>3</v>
      </c>
      <c r="E95" s="246"/>
      <c r="F95" s="247" t="s">
        <v>81</v>
      </c>
      <c r="G95" s="248">
        <f>G96</f>
        <v>0</v>
      </c>
      <c r="H95" s="248">
        <f>H96</f>
        <v>395000</v>
      </c>
      <c r="I95" s="248">
        <f>I96</f>
        <v>0</v>
      </c>
      <c r="J95" s="248">
        <f>J96</f>
        <v>395000</v>
      </c>
      <c r="K95" s="248">
        <f t="shared" si="4"/>
        <v>4.0544887324747876E-2</v>
      </c>
      <c r="L95" s="229"/>
      <c r="M95" s="37"/>
    </row>
    <row r="96" spans="1:13" x14ac:dyDescent="0.3">
      <c r="A96" s="249">
        <v>2</v>
      </c>
      <c r="B96" s="250">
        <v>2</v>
      </c>
      <c r="C96" s="250">
        <v>1</v>
      </c>
      <c r="D96" s="250">
        <v>3</v>
      </c>
      <c r="E96" s="250" t="s">
        <v>268</v>
      </c>
      <c r="F96" s="253" t="s">
        <v>81</v>
      </c>
      <c r="G96" s="252"/>
      <c r="H96" s="252">
        <v>395000</v>
      </c>
      <c r="I96" s="252"/>
      <c r="J96" s="252">
        <f>SUBTOTAL(9,G96:I96)</f>
        <v>395000</v>
      </c>
      <c r="K96" s="252">
        <f t="shared" si="4"/>
        <v>4.0544887324747876E-2</v>
      </c>
      <c r="L96" s="229"/>
      <c r="M96" s="37"/>
    </row>
    <row r="97" spans="1:13" hidden="1" x14ac:dyDescent="0.3">
      <c r="A97" s="245">
        <v>2</v>
      </c>
      <c r="B97" s="246">
        <v>2</v>
      </c>
      <c r="C97" s="246">
        <v>1</v>
      </c>
      <c r="D97" s="246">
        <v>4</v>
      </c>
      <c r="E97" s="246"/>
      <c r="F97" s="247" t="s">
        <v>82</v>
      </c>
      <c r="G97" s="248">
        <f>G98</f>
        <v>0</v>
      </c>
      <c r="H97" s="248">
        <f>H98</f>
        <v>0</v>
      </c>
      <c r="I97" s="248">
        <f>I98</f>
        <v>0</v>
      </c>
      <c r="J97" s="248">
        <f>J98</f>
        <v>0</v>
      </c>
      <c r="K97" s="248">
        <f t="shared" si="4"/>
        <v>0</v>
      </c>
      <c r="L97" s="229"/>
      <c r="M97" s="37"/>
    </row>
    <row r="98" spans="1:13" hidden="1" x14ac:dyDescent="0.3">
      <c r="A98" s="257">
        <v>2</v>
      </c>
      <c r="B98" s="250">
        <v>2</v>
      </c>
      <c r="C98" s="250">
        <v>1</v>
      </c>
      <c r="D98" s="250">
        <v>4</v>
      </c>
      <c r="E98" s="250" t="s">
        <v>268</v>
      </c>
      <c r="F98" s="258" t="s">
        <v>82</v>
      </c>
      <c r="G98" s="252"/>
      <c r="H98" s="252">
        <v>0</v>
      </c>
      <c r="I98" s="252"/>
      <c r="J98" s="252">
        <f>SUBTOTAL(9,G98:I98)</f>
        <v>0</v>
      </c>
      <c r="K98" s="252">
        <f t="shared" si="4"/>
        <v>0</v>
      </c>
      <c r="L98" s="229"/>
      <c r="M98" s="37"/>
    </row>
    <row r="99" spans="1:13" ht="22.5" x14ac:dyDescent="0.3">
      <c r="A99" s="245">
        <v>2</v>
      </c>
      <c r="B99" s="246">
        <v>2</v>
      </c>
      <c r="C99" s="246">
        <v>1</v>
      </c>
      <c r="D99" s="246">
        <v>5</v>
      </c>
      <c r="E99" s="246"/>
      <c r="F99" s="247" t="s">
        <v>83</v>
      </c>
      <c r="G99" s="248">
        <f>G100</f>
        <v>0</v>
      </c>
      <c r="H99" s="248">
        <f>H100</f>
        <v>2890000</v>
      </c>
      <c r="I99" s="248">
        <f>I100</f>
        <v>0</v>
      </c>
      <c r="J99" s="248">
        <f>J100</f>
        <v>2890000</v>
      </c>
      <c r="K99" s="248">
        <f t="shared" si="4"/>
        <v>0.29664487181904142</v>
      </c>
      <c r="L99" s="229"/>
      <c r="M99" s="37"/>
    </row>
    <row r="100" spans="1:13" ht="24" x14ac:dyDescent="0.3">
      <c r="A100" s="257">
        <v>2</v>
      </c>
      <c r="B100" s="250">
        <v>2</v>
      </c>
      <c r="C100" s="250">
        <v>1</v>
      </c>
      <c r="D100" s="250">
        <v>5</v>
      </c>
      <c r="E100" s="250" t="s">
        <v>268</v>
      </c>
      <c r="F100" s="258" t="s">
        <v>83</v>
      </c>
      <c r="G100" s="252"/>
      <c r="H100" s="252">
        <v>2890000</v>
      </c>
      <c r="I100" s="252"/>
      <c r="J100" s="252">
        <f>SUBTOTAL(9,G100:I100)</f>
        <v>2890000</v>
      </c>
      <c r="K100" s="252">
        <f t="shared" si="4"/>
        <v>0.29664487181904142</v>
      </c>
      <c r="L100" s="229"/>
      <c r="M100" s="37"/>
    </row>
    <row r="101" spans="1:13" hidden="1" x14ac:dyDescent="0.3">
      <c r="A101" s="245">
        <v>2</v>
      </c>
      <c r="B101" s="246">
        <v>2</v>
      </c>
      <c r="C101" s="246">
        <v>1</v>
      </c>
      <c r="D101" s="246">
        <v>6</v>
      </c>
      <c r="E101" s="246"/>
      <c r="F101" s="247" t="s">
        <v>10</v>
      </c>
      <c r="G101" s="248">
        <f>G102+G103</f>
        <v>0</v>
      </c>
      <c r="H101" s="248">
        <f>H102+H103</f>
        <v>0</v>
      </c>
      <c r="I101" s="248">
        <f>I102+I103</f>
        <v>0</v>
      </c>
      <c r="J101" s="248">
        <f>J102+J103</f>
        <v>0</v>
      </c>
      <c r="K101" s="248">
        <f t="shared" si="4"/>
        <v>0</v>
      </c>
      <c r="L101" s="229"/>
      <c r="M101" s="37"/>
    </row>
    <row r="102" spans="1:13" hidden="1" x14ac:dyDescent="0.3">
      <c r="A102" s="257">
        <v>2</v>
      </c>
      <c r="B102" s="250">
        <v>2</v>
      </c>
      <c r="C102" s="250">
        <v>1</v>
      </c>
      <c r="D102" s="250">
        <v>6</v>
      </c>
      <c r="E102" s="250" t="s">
        <v>268</v>
      </c>
      <c r="F102" s="258" t="s">
        <v>84</v>
      </c>
      <c r="G102" s="259"/>
      <c r="H102" s="259">
        <v>0</v>
      </c>
      <c r="I102" s="259"/>
      <c r="J102" s="252">
        <f>SUBTOTAL(9,G102:I102)</f>
        <v>0</v>
      </c>
      <c r="K102" s="252">
        <f t="shared" si="4"/>
        <v>0</v>
      </c>
      <c r="L102" s="229"/>
      <c r="M102" s="37"/>
    </row>
    <row r="103" spans="1:13" hidden="1" x14ac:dyDescent="0.3">
      <c r="A103" s="257">
        <v>2</v>
      </c>
      <c r="B103" s="250">
        <v>2</v>
      </c>
      <c r="C103" s="250">
        <v>1</v>
      </c>
      <c r="D103" s="250">
        <v>6</v>
      </c>
      <c r="E103" s="250" t="s">
        <v>269</v>
      </c>
      <c r="F103" s="258" t="s">
        <v>85</v>
      </c>
      <c r="G103" s="259"/>
      <c r="H103" s="259">
        <v>0</v>
      </c>
      <c r="I103" s="259"/>
      <c r="J103" s="252">
        <f>SUBTOTAL(9,G103:I103)</f>
        <v>0</v>
      </c>
      <c r="K103" s="252">
        <f t="shared" si="4"/>
        <v>0</v>
      </c>
      <c r="L103" s="229"/>
      <c r="M103" s="37"/>
    </row>
    <row r="104" spans="1:13" x14ac:dyDescent="0.3">
      <c r="A104" s="245">
        <v>2</v>
      </c>
      <c r="B104" s="246">
        <v>2</v>
      </c>
      <c r="C104" s="246">
        <v>1</v>
      </c>
      <c r="D104" s="246">
        <v>7</v>
      </c>
      <c r="E104" s="246"/>
      <c r="F104" s="247" t="s">
        <v>11</v>
      </c>
      <c r="G104" s="248">
        <f>G105</f>
        <v>0</v>
      </c>
      <c r="H104" s="248">
        <f>H105</f>
        <v>50400</v>
      </c>
      <c r="I104" s="248">
        <f>I105</f>
        <v>0</v>
      </c>
      <c r="J104" s="248">
        <f>J105</f>
        <v>50400</v>
      </c>
      <c r="K104" s="248">
        <f t="shared" si="4"/>
        <v>5.1733223320690963E-3</v>
      </c>
      <c r="L104" s="229"/>
      <c r="M104" s="37"/>
    </row>
    <row r="105" spans="1:13" x14ac:dyDescent="0.3">
      <c r="A105" s="257">
        <v>2</v>
      </c>
      <c r="B105" s="250">
        <v>2</v>
      </c>
      <c r="C105" s="250">
        <v>1</v>
      </c>
      <c r="D105" s="250">
        <v>7</v>
      </c>
      <c r="E105" s="250" t="s">
        <v>268</v>
      </c>
      <c r="F105" s="258" t="s">
        <v>11</v>
      </c>
      <c r="G105" s="252"/>
      <c r="H105" s="252">
        <v>50400</v>
      </c>
      <c r="I105" s="252"/>
      <c r="J105" s="252">
        <f>SUBTOTAL(9,G105:I105)</f>
        <v>50400</v>
      </c>
      <c r="K105" s="252">
        <f t="shared" si="4"/>
        <v>5.1733223320690963E-3</v>
      </c>
      <c r="L105" s="229"/>
      <c r="M105" s="37"/>
    </row>
    <row r="106" spans="1:13" ht="22.5" x14ac:dyDescent="0.3">
      <c r="A106" s="245">
        <v>2</v>
      </c>
      <c r="B106" s="246">
        <v>2</v>
      </c>
      <c r="C106" s="246">
        <v>1</v>
      </c>
      <c r="D106" s="246">
        <v>8</v>
      </c>
      <c r="E106" s="246"/>
      <c r="F106" s="247" t="s">
        <v>86</v>
      </c>
      <c r="G106" s="248">
        <f>G107</f>
        <v>0</v>
      </c>
      <c r="H106" s="248">
        <f>H107</f>
        <v>2850000</v>
      </c>
      <c r="I106" s="248">
        <f>I107</f>
        <v>0</v>
      </c>
      <c r="J106" s="248">
        <f>J107</f>
        <v>2850000</v>
      </c>
      <c r="K106" s="248">
        <f t="shared" si="4"/>
        <v>0.29253906044438338</v>
      </c>
      <c r="L106" s="229"/>
      <c r="M106" s="37"/>
    </row>
    <row r="107" spans="1:13" ht="22.5" x14ac:dyDescent="0.3">
      <c r="A107" s="249">
        <v>2</v>
      </c>
      <c r="B107" s="250">
        <v>2</v>
      </c>
      <c r="C107" s="250">
        <v>1</v>
      </c>
      <c r="D107" s="250">
        <v>8</v>
      </c>
      <c r="E107" s="250" t="s">
        <v>268</v>
      </c>
      <c r="F107" s="253" t="s">
        <v>86</v>
      </c>
      <c r="G107" s="252"/>
      <c r="H107" s="252">
        <v>2850000</v>
      </c>
      <c r="I107" s="252"/>
      <c r="J107" s="252">
        <f>SUBTOTAL(9,G107:I107)</f>
        <v>2850000</v>
      </c>
      <c r="K107" s="252">
        <f t="shared" si="4"/>
        <v>0.29253906044438338</v>
      </c>
      <c r="L107" s="229"/>
      <c r="M107" s="37"/>
    </row>
    <row r="108" spans="1:13" ht="22.5" hidden="1" x14ac:dyDescent="0.3">
      <c r="A108" s="241">
        <v>2</v>
      </c>
      <c r="B108" s="242">
        <v>2</v>
      </c>
      <c r="C108" s="242">
        <v>2</v>
      </c>
      <c r="D108" s="242"/>
      <c r="E108" s="242"/>
      <c r="F108" s="243" t="s">
        <v>302</v>
      </c>
      <c r="G108" s="244">
        <f>+G109+G111</f>
        <v>0</v>
      </c>
      <c r="H108" s="244">
        <f>+H109+H111</f>
        <v>0</v>
      </c>
      <c r="I108" s="244">
        <f>+I109+I111</f>
        <v>0</v>
      </c>
      <c r="J108" s="244">
        <f>+J109+J111</f>
        <v>0</v>
      </c>
      <c r="K108" s="244">
        <f t="shared" si="4"/>
        <v>0</v>
      </c>
      <c r="L108" s="229"/>
      <c r="M108" s="37"/>
    </row>
    <row r="109" spans="1:13" hidden="1" x14ac:dyDescent="0.3">
      <c r="A109" s="245">
        <v>2</v>
      </c>
      <c r="B109" s="246">
        <v>2</v>
      </c>
      <c r="C109" s="246">
        <v>2</v>
      </c>
      <c r="D109" s="246">
        <v>1</v>
      </c>
      <c r="E109" s="246"/>
      <c r="F109" s="247" t="s">
        <v>87</v>
      </c>
      <c r="G109" s="248">
        <f>G110</f>
        <v>0</v>
      </c>
      <c r="H109" s="248">
        <f>H110</f>
        <v>0</v>
      </c>
      <c r="I109" s="248">
        <f>I110</f>
        <v>0</v>
      </c>
      <c r="J109" s="248">
        <f>J110</f>
        <v>0</v>
      </c>
      <c r="K109" s="248">
        <f t="shared" si="4"/>
        <v>0</v>
      </c>
      <c r="L109" s="229"/>
      <c r="M109" s="37"/>
    </row>
    <row r="110" spans="1:13" hidden="1" x14ac:dyDescent="0.3">
      <c r="A110" s="249">
        <v>2</v>
      </c>
      <c r="B110" s="250">
        <v>2</v>
      </c>
      <c r="C110" s="250">
        <v>2</v>
      </c>
      <c r="D110" s="250">
        <v>1</v>
      </c>
      <c r="E110" s="250" t="s">
        <v>268</v>
      </c>
      <c r="F110" s="253" t="s">
        <v>87</v>
      </c>
      <c r="G110" s="252"/>
      <c r="H110" s="252">
        <v>0</v>
      </c>
      <c r="I110" s="252"/>
      <c r="J110" s="252">
        <f>SUBTOTAL(9,G110:I110)</f>
        <v>0</v>
      </c>
      <c r="K110" s="252">
        <f t="shared" si="4"/>
        <v>0</v>
      </c>
      <c r="L110" s="229"/>
      <c r="M110" s="37"/>
    </row>
    <row r="111" spans="1:13" hidden="1" x14ac:dyDescent="0.3">
      <c r="A111" s="245">
        <v>2</v>
      </c>
      <c r="B111" s="246">
        <v>2</v>
      </c>
      <c r="C111" s="246">
        <v>2</v>
      </c>
      <c r="D111" s="246">
        <v>2</v>
      </c>
      <c r="E111" s="246"/>
      <c r="F111" s="247" t="s">
        <v>88</v>
      </c>
      <c r="G111" s="248">
        <f>G112</f>
        <v>0</v>
      </c>
      <c r="H111" s="248">
        <f>H112</f>
        <v>0</v>
      </c>
      <c r="I111" s="248">
        <f>I112</f>
        <v>0</v>
      </c>
      <c r="J111" s="248">
        <f>J112</f>
        <v>0</v>
      </c>
      <c r="K111" s="248">
        <f t="shared" si="4"/>
        <v>0</v>
      </c>
      <c r="L111" s="229"/>
      <c r="M111" s="37"/>
    </row>
    <row r="112" spans="1:13" hidden="1" x14ac:dyDescent="0.3">
      <c r="A112" s="249">
        <v>2</v>
      </c>
      <c r="B112" s="250">
        <v>2</v>
      </c>
      <c r="C112" s="250">
        <v>2</v>
      </c>
      <c r="D112" s="250">
        <v>2</v>
      </c>
      <c r="E112" s="250" t="s">
        <v>268</v>
      </c>
      <c r="F112" s="253" t="s">
        <v>88</v>
      </c>
      <c r="G112" s="252"/>
      <c r="H112" s="252">
        <v>0</v>
      </c>
      <c r="I112" s="252"/>
      <c r="J112" s="252">
        <f>SUBTOTAL(9,G112:I112)</f>
        <v>0</v>
      </c>
      <c r="K112" s="252">
        <f t="shared" si="4"/>
        <v>0</v>
      </c>
      <c r="L112" s="229"/>
      <c r="M112" s="37"/>
    </row>
    <row r="113" spans="1:13" hidden="1" x14ac:dyDescent="0.3">
      <c r="A113" s="241">
        <v>2</v>
      </c>
      <c r="B113" s="242">
        <v>2</v>
      </c>
      <c r="C113" s="242">
        <v>3</v>
      </c>
      <c r="D113" s="242"/>
      <c r="E113" s="242"/>
      <c r="F113" s="243" t="s">
        <v>12</v>
      </c>
      <c r="G113" s="244">
        <f>+G114+G116</f>
        <v>0</v>
      </c>
      <c r="H113" s="244">
        <f>+H114+H116</f>
        <v>0</v>
      </c>
      <c r="I113" s="244">
        <f>+I114+I116</f>
        <v>0</v>
      </c>
      <c r="J113" s="244">
        <f>+J114+J116</f>
        <v>0</v>
      </c>
      <c r="K113" s="244">
        <f t="shared" si="4"/>
        <v>0</v>
      </c>
      <c r="L113" s="229"/>
      <c r="M113" s="37"/>
    </row>
    <row r="114" spans="1:13" hidden="1" x14ac:dyDescent="0.3">
      <c r="A114" s="245">
        <v>2</v>
      </c>
      <c r="B114" s="246">
        <v>2</v>
      </c>
      <c r="C114" s="246">
        <v>3</v>
      </c>
      <c r="D114" s="246">
        <v>1</v>
      </c>
      <c r="E114" s="246"/>
      <c r="F114" s="247" t="s">
        <v>89</v>
      </c>
      <c r="G114" s="248">
        <f>G115</f>
        <v>0</v>
      </c>
      <c r="H114" s="248">
        <f>H115</f>
        <v>0</v>
      </c>
      <c r="I114" s="248">
        <f>I115</f>
        <v>0</v>
      </c>
      <c r="J114" s="248">
        <f>J115</f>
        <v>0</v>
      </c>
      <c r="K114" s="248">
        <f t="shared" si="4"/>
        <v>0</v>
      </c>
      <c r="L114" s="229"/>
      <c r="M114" s="37"/>
    </row>
    <row r="115" spans="1:13" hidden="1" x14ac:dyDescent="0.3">
      <c r="A115" s="249">
        <v>2</v>
      </c>
      <c r="B115" s="250">
        <v>2</v>
      </c>
      <c r="C115" s="250">
        <v>3</v>
      </c>
      <c r="D115" s="250">
        <v>1</v>
      </c>
      <c r="E115" s="250" t="s">
        <v>268</v>
      </c>
      <c r="F115" s="253" t="s">
        <v>89</v>
      </c>
      <c r="G115" s="252"/>
      <c r="H115" s="252">
        <v>0</v>
      </c>
      <c r="I115" s="252"/>
      <c r="J115" s="252">
        <f>SUBTOTAL(9,G115:I115)</f>
        <v>0</v>
      </c>
      <c r="K115" s="252">
        <f t="shared" si="4"/>
        <v>0</v>
      </c>
      <c r="L115" s="229"/>
      <c r="M115" s="37"/>
    </row>
    <row r="116" spans="1:13" hidden="1" x14ac:dyDescent="0.3">
      <c r="A116" s="245">
        <v>2</v>
      </c>
      <c r="B116" s="246">
        <v>2</v>
      </c>
      <c r="C116" s="246">
        <v>3</v>
      </c>
      <c r="D116" s="246">
        <v>2</v>
      </c>
      <c r="E116" s="246"/>
      <c r="F116" s="247" t="s">
        <v>90</v>
      </c>
      <c r="G116" s="248">
        <f>G117</f>
        <v>0</v>
      </c>
      <c r="H116" s="248">
        <f>H117</f>
        <v>0</v>
      </c>
      <c r="I116" s="248">
        <f>I117</f>
        <v>0</v>
      </c>
      <c r="J116" s="248">
        <f>J117</f>
        <v>0</v>
      </c>
      <c r="K116" s="248">
        <f t="shared" si="4"/>
        <v>0</v>
      </c>
      <c r="L116" s="229"/>
      <c r="M116" s="37"/>
    </row>
    <row r="117" spans="1:13" hidden="1" x14ac:dyDescent="0.3">
      <c r="A117" s="257">
        <v>2</v>
      </c>
      <c r="B117" s="250">
        <v>2</v>
      </c>
      <c r="C117" s="250">
        <v>3</v>
      </c>
      <c r="D117" s="250">
        <v>2</v>
      </c>
      <c r="E117" s="250" t="s">
        <v>268</v>
      </c>
      <c r="F117" s="258" t="s">
        <v>90</v>
      </c>
      <c r="G117" s="252"/>
      <c r="H117" s="252">
        <v>0</v>
      </c>
      <c r="I117" s="252"/>
      <c r="J117" s="252">
        <f>SUBTOTAL(9,G117:I117)</f>
        <v>0</v>
      </c>
      <c r="K117" s="252">
        <f t="shared" si="4"/>
        <v>0</v>
      </c>
      <c r="L117" s="229"/>
      <c r="M117" s="37"/>
    </row>
    <row r="118" spans="1:13" x14ac:dyDescent="0.3">
      <c r="A118" s="241">
        <v>2</v>
      </c>
      <c r="B118" s="242">
        <v>2</v>
      </c>
      <c r="C118" s="242">
        <v>4</v>
      </c>
      <c r="D118" s="242"/>
      <c r="E118" s="242"/>
      <c r="F118" s="243" t="s">
        <v>91</v>
      </c>
      <c r="G118" s="244">
        <f>+G119+G121+G123+G125</f>
        <v>0</v>
      </c>
      <c r="H118" s="244">
        <f>+H119+H121+H123+H125</f>
        <v>509369.67</v>
      </c>
      <c r="I118" s="244">
        <f>+I119+I121+I123+I125</f>
        <v>0</v>
      </c>
      <c r="J118" s="244">
        <f>+J119+J121+J123+J125</f>
        <v>509369.67</v>
      </c>
      <c r="K118" s="244">
        <f t="shared" si="4"/>
        <v>5.2284394624794964E-2</v>
      </c>
      <c r="L118" s="229"/>
      <c r="M118" s="37"/>
    </row>
    <row r="119" spans="1:13" hidden="1" x14ac:dyDescent="0.3">
      <c r="A119" s="245">
        <v>2</v>
      </c>
      <c r="B119" s="246">
        <v>2</v>
      </c>
      <c r="C119" s="246">
        <v>4</v>
      </c>
      <c r="D119" s="246">
        <v>1</v>
      </c>
      <c r="E119" s="246"/>
      <c r="F119" s="256" t="s">
        <v>13</v>
      </c>
      <c r="G119" s="248">
        <f>G120</f>
        <v>0</v>
      </c>
      <c r="H119" s="248">
        <f>H120</f>
        <v>0</v>
      </c>
      <c r="I119" s="248">
        <f>I120</f>
        <v>0</v>
      </c>
      <c r="J119" s="248">
        <f>J120</f>
        <v>0</v>
      </c>
      <c r="K119" s="248">
        <f t="shared" si="4"/>
        <v>0</v>
      </c>
      <c r="L119" s="229"/>
      <c r="M119" s="37"/>
    </row>
    <row r="120" spans="1:13" hidden="1" x14ac:dyDescent="0.3">
      <c r="A120" s="249">
        <v>2</v>
      </c>
      <c r="B120" s="250">
        <v>2</v>
      </c>
      <c r="C120" s="250">
        <v>4</v>
      </c>
      <c r="D120" s="250">
        <v>1</v>
      </c>
      <c r="E120" s="250" t="s">
        <v>268</v>
      </c>
      <c r="F120" s="253" t="s">
        <v>13</v>
      </c>
      <c r="G120" s="252"/>
      <c r="H120" s="252">
        <v>0</v>
      </c>
      <c r="I120" s="252"/>
      <c r="J120" s="252">
        <f>SUBTOTAL(9,G120:I120)</f>
        <v>0</v>
      </c>
      <c r="K120" s="252">
        <f t="shared" si="4"/>
        <v>0</v>
      </c>
      <c r="L120" s="229"/>
      <c r="M120" s="37"/>
    </row>
    <row r="121" spans="1:13" x14ac:dyDescent="0.3">
      <c r="A121" s="245">
        <v>2</v>
      </c>
      <c r="B121" s="246">
        <v>2</v>
      </c>
      <c r="C121" s="246">
        <v>4</v>
      </c>
      <c r="D121" s="246">
        <v>2</v>
      </c>
      <c r="E121" s="246"/>
      <c r="F121" s="256" t="s">
        <v>14</v>
      </c>
      <c r="G121" s="248">
        <f>G122</f>
        <v>0</v>
      </c>
      <c r="H121" s="248">
        <f>H122</f>
        <v>509369.67</v>
      </c>
      <c r="I121" s="248">
        <f>I122</f>
        <v>0</v>
      </c>
      <c r="J121" s="248">
        <f>J122</f>
        <v>509369.67</v>
      </c>
      <c r="K121" s="248">
        <f t="shared" si="4"/>
        <v>5.2284394624794964E-2</v>
      </c>
      <c r="L121" s="229"/>
      <c r="M121" s="37"/>
    </row>
    <row r="122" spans="1:13" x14ac:dyDescent="0.3">
      <c r="A122" s="257">
        <v>2</v>
      </c>
      <c r="B122" s="250">
        <v>2</v>
      </c>
      <c r="C122" s="250">
        <v>4</v>
      </c>
      <c r="D122" s="250">
        <v>2</v>
      </c>
      <c r="E122" s="250" t="s">
        <v>268</v>
      </c>
      <c r="F122" s="258" t="s">
        <v>14</v>
      </c>
      <c r="G122" s="252"/>
      <c r="H122" s="260">
        <v>509369.67</v>
      </c>
      <c r="I122" s="252"/>
      <c r="J122" s="252">
        <f>SUBTOTAL(9,G122:I122)</f>
        <v>509369.67</v>
      </c>
      <c r="K122" s="252">
        <f t="shared" si="4"/>
        <v>5.2284394624794964E-2</v>
      </c>
      <c r="L122" s="229"/>
      <c r="M122" s="37"/>
    </row>
    <row r="123" spans="1:13" hidden="1" x14ac:dyDescent="0.3">
      <c r="A123" s="245">
        <v>2</v>
      </c>
      <c r="B123" s="246">
        <v>2</v>
      </c>
      <c r="C123" s="246">
        <v>4</v>
      </c>
      <c r="D123" s="246">
        <v>3</v>
      </c>
      <c r="E123" s="246"/>
      <c r="F123" s="256" t="s">
        <v>28</v>
      </c>
      <c r="G123" s="248">
        <f>G124</f>
        <v>0</v>
      </c>
      <c r="H123" s="248">
        <f>H124</f>
        <v>0</v>
      </c>
      <c r="I123" s="248">
        <f>I124</f>
        <v>0</v>
      </c>
      <c r="J123" s="248">
        <f>J124</f>
        <v>0</v>
      </c>
      <c r="K123" s="248">
        <f t="shared" si="4"/>
        <v>0</v>
      </c>
      <c r="L123" s="229"/>
      <c r="M123" s="37"/>
    </row>
    <row r="124" spans="1:13" hidden="1" x14ac:dyDescent="0.3">
      <c r="A124" s="257">
        <v>2</v>
      </c>
      <c r="B124" s="250">
        <v>2</v>
      </c>
      <c r="C124" s="250">
        <v>4</v>
      </c>
      <c r="D124" s="250">
        <v>3</v>
      </c>
      <c r="E124" s="250" t="s">
        <v>268</v>
      </c>
      <c r="F124" s="258" t="s">
        <v>28</v>
      </c>
      <c r="G124" s="252"/>
      <c r="H124" s="252">
        <v>0</v>
      </c>
      <c r="I124" s="252"/>
      <c r="J124" s="252">
        <f>SUBTOTAL(9,G124:I124)</f>
        <v>0</v>
      </c>
      <c r="K124" s="252">
        <f t="shared" si="4"/>
        <v>0</v>
      </c>
      <c r="L124" s="229"/>
      <c r="M124" s="37"/>
    </row>
    <row r="125" spans="1:13" hidden="1" x14ac:dyDescent="0.3">
      <c r="A125" s="245">
        <v>2</v>
      </c>
      <c r="B125" s="246">
        <v>2</v>
      </c>
      <c r="C125" s="246">
        <v>4</v>
      </c>
      <c r="D125" s="246">
        <v>4</v>
      </c>
      <c r="E125" s="246"/>
      <c r="F125" s="256" t="s">
        <v>92</v>
      </c>
      <c r="G125" s="248">
        <f>G126</f>
        <v>0</v>
      </c>
      <c r="H125" s="248">
        <f>H126</f>
        <v>0</v>
      </c>
      <c r="I125" s="248">
        <f>I126</f>
        <v>0</v>
      </c>
      <c r="J125" s="248">
        <f>J126</f>
        <v>0</v>
      </c>
      <c r="K125" s="248">
        <f t="shared" si="4"/>
        <v>0</v>
      </c>
      <c r="L125" s="229"/>
      <c r="M125" s="37"/>
    </row>
    <row r="126" spans="1:13" hidden="1" x14ac:dyDescent="0.3">
      <c r="A126" s="257">
        <v>2</v>
      </c>
      <c r="B126" s="250">
        <v>2</v>
      </c>
      <c r="C126" s="250">
        <v>4</v>
      </c>
      <c r="D126" s="250">
        <v>4</v>
      </c>
      <c r="E126" s="250" t="s">
        <v>268</v>
      </c>
      <c r="F126" s="258" t="s">
        <v>92</v>
      </c>
      <c r="G126" s="252"/>
      <c r="H126" s="252">
        <v>0</v>
      </c>
      <c r="I126" s="252"/>
      <c r="J126" s="252">
        <f>SUBTOTAL(9,G126:I126)</f>
        <v>0</v>
      </c>
      <c r="K126" s="252">
        <f t="shared" si="4"/>
        <v>0</v>
      </c>
      <c r="L126" s="229"/>
      <c r="M126" s="37"/>
    </row>
    <row r="127" spans="1:13" x14ac:dyDescent="0.3">
      <c r="A127" s="241">
        <v>2</v>
      </c>
      <c r="B127" s="242">
        <v>2</v>
      </c>
      <c r="C127" s="242">
        <v>5</v>
      </c>
      <c r="D127" s="242"/>
      <c r="E127" s="242"/>
      <c r="F127" s="243" t="s">
        <v>93</v>
      </c>
      <c r="G127" s="244">
        <f>+G128+G130+G132+G138+G140+G142+G144+G146</f>
        <v>0</v>
      </c>
      <c r="H127" s="244">
        <f>+H128+H130+H132+H138+H140+H142+H144+H146</f>
        <v>1764000</v>
      </c>
      <c r="I127" s="244">
        <f>+I128+I130+I132+I138+I140+I142+I144+I146</f>
        <v>0</v>
      </c>
      <c r="J127" s="244">
        <f>+J128+J130+J132+J138+J140+J142+J144+J146</f>
        <v>1764000</v>
      </c>
      <c r="K127" s="244">
        <f t="shared" si="4"/>
        <v>0.18106628162241836</v>
      </c>
      <c r="L127" s="229"/>
      <c r="M127" s="37"/>
    </row>
    <row r="128" spans="1:13" ht="22.5" hidden="1" x14ac:dyDescent="0.3">
      <c r="A128" s="245">
        <v>2</v>
      </c>
      <c r="B128" s="246">
        <v>2</v>
      </c>
      <c r="C128" s="246">
        <v>5</v>
      </c>
      <c r="D128" s="246">
        <v>1</v>
      </c>
      <c r="E128" s="246"/>
      <c r="F128" s="256" t="s">
        <v>94</v>
      </c>
      <c r="G128" s="248">
        <f>G129</f>
        <v>0</v>
      </c>
      <c r="H128" s="248">
        <f>H129</f>
        <v>0</v>
      </c>
      <c r="I128" s="248">
        <f>I129</f>
        <v>0</v>
      </c>
      <c r="J128" s="248">
        <f>J129</f>
        <v>0</v>
      </c>
      <c r="K128" s="248">
        <f t="shared" si="4"/>
        <v>0</v>
      </c>
      <c r="L128" s="229"/>
      <c r="M128" s="37"/>
    </row>
    <row r="129" spans="1:13" ht="24" hidden="1" x14ac:dyDescent="0.3">
      <c r="A129" s="257">
        <v>2</v>
      </c>
      <c r="B129" s="250">
        <v>2</v>
      </c>
      <c r="C129" s="250">
        <v>5</v>
      </c>
      <c r="D129" s="250">
        <v>1</v>
      </c>
      <c r="E129" s="250" t="s">
        <v>268</v>
      </c>
      <c r="F129" s="258" t="s">
        <v>94</v>
      </c>
      <c r="G129" s="252"/>
      <c r="H129" s="252">
        <v>0</v>
      </c>
      <c r="I129" s="252"/>
      <c r="J129" s="252">
        <f>SUBTOTAL(9,G129:I129)</f>
        <v>0</v>
      </c>
      <c r="K129" s="252">
        <f t="shared" si="4"/>
        <v>0</v>
      </c>
      <c r="L129" s="229"/>
      <c r="M129" s="37"/>
    </row>
    <row r="130" spans="1:13" ht="24" hidden="1" x14ac:dyDescent="0.3">
      <c r="A130" s="261">
        <v>2</v>
      </c>
      <c r="B130" s="246">
        <v>2</v>
      </c>
      <c r="C130" s="246">
        <v>5</v>
      </c>
      <c r="D130" s="246">
        <v>2</v>
      </c>
      <c r="E130" s="246"/>
      <c r="F130" s="262" t="s">
        <v>95</v>
      </c>
      <c r="G130" s="248">
        <f>G131</f>
        <v>0</v>
      </c>
      <c r="H130" s="248">
        <f>H131</f>
        <v>0</v>
      </c>
      <c r="I130" s="248">
        <f>I131</f>
        <v>0</v>
      </c>
      <c r="J130" s="248">
        <f>J131</f>
        <v>0</v>
      </c>
      <c r="K130" s="248">
        <f t="shared" si="4"/>
        <v>0</v>
      </c>
      <c r="L130" s="229"/>
      <c r="M130" s="37"/>
    </row>
    <row r="131" spans="1:13" ht="24" hidden="1" x14ac:dyDescent="0.3">
      <c r="A131" s="257">
        <v>2</v>
      </c>
      <c r="B131" s="250">
        <v>2</v>
      </c>
      <c r="C131" s="250">
        <v>5</v>
      </c>
      <c r="D131" s="250">
        <v>2</v>
      </c>
      <c r="E131" s="250" t="s">
        <v>268</v>
      </c>
      <c r="F131" s="258" t="s">
        <v>95</v>
      </c>
      <c r="G131" s="252"/>
      <c r="H131" s="252">
        <v>0</v>
      </c>
      <c r="I131" s="252"/>
      <c r="J131" s="252">
        <f>SUBTOTAL(9,G131:I131)</f>
        <v>0</v>
      </c>
      <c r="K131" s="252">
        <f t="shared" si="4"/>
        <v>0</v>
      </c>
      <c r="L131" s="229"/>
      <c r="M131" s="37"/>
    </row>
    <row r="132" spans="1:13" ht="22.5" x14ac:dyDescent="0.3">
      <c r="A132" s="245">
        <v>2</v>
      </c>
      <c r="B132" s="246">
        <v>2</v>
      </c>
      <c r="C132" s="246">
        <v>5</v>
      </c>
      <c r="D132" s="246">
        <v>3</v>
      </c>
      <c r="E132" s="246"/>
      <c r="F132" s="256" t="s">
        <v>96</v>
      </c>
      <c r="G132" s="248">
        <f>SUM(G133:G137)</f>
        <v>0</v>
      </c>
      <c r="H132" s="248">
        <f>SUM(H133:H137)</f>
        <v>1764000</v>
      </c>
      <c r="I132" s="248">
        <f>SUM(I133:I137)</f>
        <v>0</v>
      </c>
      <c r="J132" s="248">
        <f>SUM(J133:J137)</f>
        <v>1764000</v>
      </c>
      <c r="K132" s="248">
        <f t="shared" si="4"/>
        <v>0.18106628162241836</v>
      </c>
      <c r="L132" s="229"/>
      <c r="M132" s="37"/>
    </row>
    <row r="133" spans="1:13" ht="24" hidden="1" x14ac:dyDescent="0.3">
      <c r="A133" s="257">
        <v>2</v>
      </c>
      <c r="B133" s="250">
        <v>2</v>
      </c>
      <c r="C133" s="250">
        <v>5</v>
      </c>
      <c r="D133" s="250">
        <v>3</v>
      </c>
      <c r="E133" s="250" t="s">
        <v>268</v>
      </c>
      <c r="F133" s="258" t="s">
        <v>97</v>
      </c>
      <c r="G133" s="252"/>
      <c r="H133" s="252">
        <v>0</v>
      </c>
      <c r="I133" s="252"/>
      <c r="J133" s="252">
        <f>SUBTOTAL(9,G133:I133)</f>
        <v>0</v>
      </c>
      <c r="K133" s="252">
        <f t="shared" si="4"/>
        <v>0</v>
      </c>
      <c r="L133" s="229"/>
      <c r="M133" s="37"/>
    </row>
    <row r="134" spans="1:13" ht="24" x14ac:dyDescent="0.3">
      <c r="A134" s="257">
        <v>2</v>
      </c>
      <c r="B134" s="250">
        <v>2</v>
      </c>
      <c r="C134" s="250">
        <v>5</v>
      </c>
      <c r="D134" s="250">
        <v>3</v>
      </c>
      <c r="E134" s="250" t="s">
        <v>269</v>
      </c>
      <c r="F134" s="258" t="s">
        <v>98</v>
      </c>
      <c r="G134" s="252"/>
      <c r="H134" s="252">
        <v>1764000</v>
      </c>
      <c r="I134" s="252"/>
      <c r="J134" s="252">
        <f>SUBTOTAL(9,G134:I134)</f>
        <v>1764000</v>
      </c>
      <c r="K134" s="252">
        <f t="shared" si="4"/>
        <v>0.18106628162241836</v>
      </c>
      <c r="L134" s="229"/>
      <c r="M134" s="37"/>
    </row>
    <row r="135" spans="1:13" ht="24" hidden="1" x14ac:dyDescent="0.3">
      <c r="A135" s="257">
        <v>2</v>
      </c>
      <c r="B135" s="250">
        <v>2</v>
      </c>
      <c r="C135" s="250">
        <v>5</v>
      </c>
      <c r="D135" s="250">
        <v>3</v>
      </c>
      <c r="E135" s="250" t="s">
        <v>270</v>
      </c>
      <c r="F135" s="258" t="s">
        <v>99</v>
      </c>
      <c r="G135" s="252"/>
      <c r="H135" s="252">
        <v>0</v>
      </c>
      <c r="I135" s="252"/>
      <c r="J135" s="252">
        <f>SUBTOTAL(9,G135:I135)</f>
        <v>0</v>
      </c>
      <c r="K135" s="252">
        <f t="shared" si="4"/>
        <v>0</v>
      </c>
      <c r="L135" s="229"/>
      <c r="M135" s="37"/>
    </row>
    <row r="136" spans="1:13" ht="24" hidden="1" x14ac:dyDescent="0.3">
      <c r="A136" s="257">
        <v>2</v>
      </c>
      <c r="B136" s="250">
        <v>2</v>
      </c>
      <c r="C136" s="250">
        <v>5</v>
      </c>
      <c r="D136" s="250">
        <v>3</v>
      </c>
      <c r="E136" s="250" t="s">
        <v>271</v>
      </c>
      <c r="F136" s="258" t="s">
        <v>100</v>
      </c>
      <c r="G136" s="252"/>
      <c r="H136" s="252">
        <v>0</v>
      </c>
      <c r="I136" s="252"/>
      <c r="J136" s="252">
        <f>SUBTOTAL(9,G136:I136)</f>
        <v>0</v>
      </c>
      <c r="K136" s="252">
        <f t="shared" si="4"/>
        <v>0</v>
      </c>
      <c r="L136" s="229"/>
      <c r="M136" s="37"/>
    </row>
    <row r="137" spans="1:13" ht="24" hidden="1" x14ac:dyDescent="0.3">
      <c r="A137" s="257">
        <v>2</v>
      </c>
      <c r="B137" s="250">
        <v>2</v>
      </c>
      <c r="C137" s="250">
        <v>5</v>
      </c>
      <c r="D137" s="250">
        <v>3</v>
      </c>
      <c r="E137" s="250" t="s">
        <v>275</v>
      </c>
      <c r="F137" s="258" t="s">
        <v>101</v>
      </c>
      <c r="G137" s="252"/>
      <c r="H137" s="252">
        <v>0</v>
      </c>
      <c r="I137" s="252"/>
      <c r="J137" s="252">
        <f>SUBTOTAL(9,G137:I137)</f>
        <v>0</v>
      </c>
      <c r="K137" s="252">
        <f t="shared" si="4"/>
        <v>0</v>
      </c>
      <c r="L137" s="229"/>
      <c r="M137" s="37"/>
    </row>
    <row r="138" spans="1:13" ht="33.75" hidden="1" x14ac:dyDescent="0.3">
      <c r="A138" s="245">
        <v>2</v>
      </c>
      <c r="B138" s="246">
        <v>2</v>
      </c>
      <c r="C138" s="246">
        <v>5</v>
      </c>
      <c r="D138" s="246">
        <v>4</v>
      </c>
      <c r="E138" s="246"/>
      <c r="F138" s="256" t="s">
        <v>102</v>
      </c>
      <c r="G138" s="248">
        <f>G139</f>
        <v>0</v>
      </c>
      <c r="H138" s="248">
        <f>H139</f>
        <v>0</v>
      </c>
      <c r="I138" s="248">
        <f>I139</f>
        <v>0</v>
      </c>
      <c r="J138" s="248">
        <f>J139</f>
        <v>0</v>
      </c>
      <c r="K138" s="248">
        <f t="shared" si="4"/>
        <v>0</v>
      </c>
      <c r="L138" s="229"/>
      <c r="M138" s="37"/>
    </row>
    <row r="139" spans="1:13" ht="35.25" hidden="1" x14ac:dyDescent="0.3">
      <c r="A139" s="257">
        <v>2</v>
      </c>
      <c r="B139" s="250">
        <v>2</v>
      </c>
      <c r="C139" s="250">
        <v>5</v>
      </c>
      <c r="D139" s="250">
        <v>4</v>
      </c>
      <c r="E139" s="250" t="s">
        <v>268</v>
      </c>
      <c r="F139" s="258" t="s">
        <v>102</v>
      </c>
      <c r="G139" s="252"/>
      <c r="H139" s="252">
        <v>0</v>
      </c>
      <c r="I139" s="252"/>
      <c r="J139" s="252">
        <f>SUBTOTAL(9,G139:I139)</f>
        <v>0</v>
      </c>
      <c r="K139" s="252">
        <f t="shared" si="4"/>
        <v>0</v>
      </c>
      <c r="L139" s="229"/>
      <c r="M139" s="37"/>
    </row>
    <row r="140" spans="1:13" hidden="1" x14ac:dyDescent="0.3">
      <c r="A140" s="261">
        <v>2</v>
      </c>
      <c r="B140" s="246">
        <v>2</v>
      </c>
      <c r="C140" s="246">
        <v>5</v>
      </c>
      <c r="D140" s="246">
        <v>5</v>
      </c>
      <c r="E140" s="246"/>
      <c r="F140" s="262" t="s">
        <v>303</v>
      </c>
      <c r="G140" s="263">
        <f>+G141</f>
        <v>0</v>
      </c>
      <c r="H140" s="263">
        <f>+H141</f>
        <v>0</v>
      </c>
      <c r="I140" s="263">
        <f>+I141</f>
        <v>0</v>
      </c>
      <c r="J140" s="263">
        <f>+J141</f>
        <v>0</v>
      </c>
      <c r="K140" s="263">
        <f t="shared" si="4"/>
        <v>0</v>
      </c>
      <c r="L140" s="229"/>
      <c r="M140" s="37"/>
    </row>
    <row r="141" spans="1:13" hidden="1" x14ac:dyDescent="0.3">
      <c r="A141" s="257">
        <v>2</v>
      </c>
      <c r="B141" s="250">
        <v>2</v>
      </c>
      <c r="C141" s="250">
        <v>5</v>
      </c>
      <c r="D141" s="250">
        <v>5</v>
      </c>
      <c r="E141" s="250" t="s">
        <v>268</v>
      </c>
      <c r="F141" s="258" t="s">
        <v>303</v>
      </c>
      <c r="G141" s="252"/>
      <c r="H141" s="252">
        <v>0</v>
      </c>
      <c r="I141" s="252"/>
      <c r="J141" s="252">
        <f>SUBTOTAL(9,G141:I141)</f>
        <v>0</v>
      </c>
      <c r="K141" s="252">
        <f t="shared" si="4"/>
        <v>0</v>
      </c>
      <c r="L141" s="229"/>
      <c r="M141" s="37"/>
    </row>
    <row r="142" spans="1:13" hidden="1" x14ac:dyDescent="0.3">
      <c r="A142" s="261">
        <v>2</v>
      </c>
      <c r="B142" s="246">
        <v>2</v>
      </c>
      <c r="C142" s="246">
        <v>5</v>
      </c>
      <c r="D142" s="246">
        <v>6</v>
      </c>
      <c r="E142" s="246"/>
      <c r="F142" s="262" t="s">
        <v>304</v>
      </c>
      <c r="G142" s="248">
        <f>G143</f>
        <v>0</v>
      </c>
      <c r="H142" s="248">
        <f>H143</f>
        <v>0</v>
      </c>
      <c r="I142" s="248">
        <f>I143</f>
        <v>0</v>
      </c>
      <c r="J142" s="248">
        <f>J143</f>
        <v>0</v>
      </c>
      <c r="K142" s="248">
        <f t="shared" si="4"/>
        <v>0</v>
      </c>
      <c r="L142" s="229"/>
      <c r="M142" s="37"/>
    </row>
    <row r="143" spans="1:13" hidden="1" x14ac:dyDescent="0.3">
      <c r="A143" s="257">
        <v>2</v>
      </c>
      <c r="B143" s="250">
        <v>2</v>
      </c>
      <c r="C143" s="250">
        <v>5</v>
      </c>
      <c r="D143" s="250">
        <v>6</v>
      </c>
      <c r="E143" s="250" t="s">
        <v>268</v>
      </c>
      <c r="F143" s="258" t="s">
        <v>304</v>
      </c>
      <c r="G143" s="252"/>
      <c r="H143" s="252">
        <v>0</v>
      </c>
      <c r="I143" s="252"/>
      <c r="J143" s="252">
        <f>SUBTOTAL(9,G143:I143)</f>
        <v>0</v>
      </c>
      <c r="K143" s="252">
        <f t="shared" si="4"/>
        <v>0</v>
      </c>
      <c r="L143" s="229"/>
      <c r="M143" s="37"/>
    </row>
    <row r="144" spans="1:13" ht="35.25" hidden="1" x14ac:dyDescent="0.3">
      <c r="A144" s="261">
        <v>2</v>
      </c>
      <c r="B144" s="246">
        <v>2</v>
      </c>
      <c r="C144" s="246">
        <v>5</v>
      </c>
      <c r="D144" s="246">
        <v>7</v>
      </c>
      <c r="E144" s="246"/>
      <c r="F144" s="262" t="s">
        <v>305</v>
      </c>
      <c r="G144" s="263">
        <f>+G145</f>
        <v>0</v>
      </c>
      <c r="H144" s="263">
        <f>+H145</f>
        <v>0</v>
      </c>
      <c r="I144" s="263">
        <f>+I145</f>
        <v>0</v>
      </c>
      <c r="J144" s="263">
        <f>+J145</f>
        <v>0</v>
      </c>
      <c r="K144" s="263">
        <f t="shared" si="4"/>
        <v>0</v>
      </c>
      <c r="L144" s="229"/>
      <c r="M144" s="37"/>
    </row>
    <row r="145" spans="1:13" ht="35.25" hidden="1" x14ac:dyDescent="0.3">
      <c r="A145" s="257">
        <v>2</v>
      </c>
      <c r="B145" s="250">
        <v>2</v>
      </c>
      <c r="C145" s="250">
        <v>5</v>
      </c>
      <c r="D145" s="250">
        <v>7</v>
      </c>
      <c r="E145" s="250" t="s">
        <v>268</v>
      </c>
      <c r="F145" s="258" t="s">
        <v>305</v>
      </c>
      <c r="G145" s="252"/>
      <c r="H145" s="252">
        <v>0</v>
      </c>
      <c r="I145" s="252"/>
      <c r="J145" s="252">
        <f>SUBTOTAL(9,G145:I145)</f>
        <v>0</v>
      </c>
      <c r="K145" s="252">
        <f t="shared" si="4"/>
        <v>0</v>
      </c>
      <c r="L145" s="229"/>
      <c r="M145" s="37"/>
    </row>
    <row r="146" spans="1:13" hidden="1" x14ac:dyDescent="0.3">
      <c r="A146" s="261">
        <v>2</v>
      </c>
      <c r="B146" s="246">
        <v>2</v>
      </c>
      <c r="C146" s="246">
        <v>5</v>
      </c>
      <c r="D146" s="246">
        <v>8</v>
      </c>
      <c r="E146" s="246"/>
      <c r="F146" s="262" t="s">
        <v>103</v>
      </c>
      <c r="G146" s="248">
        <f>G147</f>
        <v>0</v>
      </c>
      <c r="H146" s="248">
        <f>H147</f>
        <v>0</v>
      </c>
      <c r="I146" s="248">
        <f>I147</f>
        <v>0</v>
      </c>
      <c r="J146" s="248">
        <f>J147</f>
        <v>0</v>
      </c>
      <c r="K146" s="248">
        <f t="shared" ref="K146:K209" si="5">IFERROR(J146/$J$18*100,"0.00")</f>
        <v>0</v>
      </c>
      <c r="L146" s="229"/>
      <c r="M146" s="37"/>
    </row>
    <row r="147" spans="1:13" hidden="1" x14ac:dyDescent="0.3">
      <c r="A147" s="257">
        <v>2</v>
      </c>
      <c r="B147" s="250">
        <v>2</v>
      </c>
      <c r="C147" s="250">
        <v>5</v>
      </c>
      <c r="D147" s="250">
        <v>8</v>
      </c>
      <c r="E147" s="250" t="s">
        <v>268</v>
      </c>
      <c r="F147" s="258" t="s">
        <v>103</v>
      </c>
      <c r="G147" s="252"/>
      <c r="H147" s="252">
        <v>0</v>
      </c>
      <c r="I147" s="252"/>
      <c r="J147" s="252">
        <f>SUBTOTAL(9,G147:I147)</f>
        <v>0</v>
      </c>
      <c r="K147" s="252">
        <f t="shared" si="5"/>
        <v>0</v>
      </c>
      <c r="L147" s="229"/>
      <c r="M147" s="37"/>
    </row>
    <row r="148" spans="1:13" x14ac:dyDescent="0.3">
      <c r="A148" s="241">
        <v>2</v>
      </c>
      <c r="B148" s="242">
        <v>2</v>
      </c>
      <c r="C148" s="242">
        <v>6</v>
      </c>
      <c r="D148" s="242"/>
      <c r="E148" s="242"/>
      <c r="F148" s="243" t="s">
        <v>104</v>
      </c>
      <c r="G148" s="244">
        <f>+G149+G151+G153+G155+G157+G159+G161+G163+G165</f>
        <v>0</v>
      </c>
      <c r="H148" s="244">
        <f>+H149+H151+H153+H155+H157+H159+H161+H163+H165</f>
        <v>200000</v>
      </c>
      <c r="I148" s="244">
        <f>+I149+I151+I153+I155+I157+I159+I161+I163+I165</f>
        <v>0</v>
      </c>
      <c r="J148" s="244">
        <f>+J149+J151+J153+J155+J157+J159+J161+J163+J165</f>
        <v>200000</v>
      </c>
      <c r="K148" s="244">
        <f t="shared" si="5"/>
        <v>2.0529056873290062E-2</v>
      </c>
      <c r="L148" s="229"/>
      <c r="M148" s="37"/>
    </row>
    <row r="149" spans="1:13" ht="22.5" hidden="1" x14ac:dyDescent="0.3">
      <c r="A149" s="245">
        <v>2</v>
      </c>
      <c r="B149" s="246">
        <v>2</v>
      </c>
      <c r="C149" s="246">
        <v>6</v>
      </c>
      <c r="D149" s="246">
        <v>1</v>
      </c>
      <c r="E149" s="246"/>
      <c r="F149" s="256" t="s">
        <v>306</v>
      </c>
      <c r="G149" s="248">
        <f>G150</f>
        <v>0</v>
      </c>
      <c r="H149" s="248">
        <f>H150</f>
        <v>0</v>
      </c>
      <c r="I149" s="248">
        <f>I150</f>
        <v>0</v>
      </c>
      <c r="J149" s="248">
        <f>J150</f>
        <v>0</v>
      </c>
      <c r="K149" s="248">
        <f t="shared" si="5"/>
        <v>0</v>
      </c>
      <c r="L149" s="229"/>
      <c r="M149" s="37"/>
    </row>
    <row r="150" spans="1:13" ht="24" hidden="1" x14ac:dyDescent="0.3">
      <c r="A150" s="257">
        <v>2</v>
      </c>
      <c r="B150" s="250">
        <v>2</v>
      </c>
      <c r="C150" s="250">
        <v>6</v>
      </c>
      <c r="D150" s="250">
        <v>1</v>
      </c>
      <c r="E150" s="250" t="s">
        <v>268</v>
      </c>
      <c r="F150" s="258" t="s">
        <v>306</v>
      </c>
      <c r="G150" s="252"/>
      <c r="H150" s="252">
        <v>0</v>
      </c>
      <c r="I150" s="252"/>
      <c r="J150" s="252">
        <f>SUBTOTAL(9,G150:I150)</f>
        <v>0</v>
      </c>
      <c r="K150" s="252">
        <f t="shared" si="5"/>
        <v>0</v>
      </c>
      <c r="L150" s="229"/>
      <c r="M150" s="37"/>
    </row>
    <row r="151" spans="1:13" x14ac:dyDescent="0.3">
      <c r="A151" s="245">
        <v>2</v>
      </c>
      <c r="B151" s="246">
        <v>2</v>
      </c>
      <c r="C151" s="246">
        <v>6</v>
      </c>
      <c r="D151" s="246">
        <v>2</v>
      </c>
      <c r="E151" s="246"/>
      <c r="F151" s="256" t="s">
        <v>105</v>
      </c>
      <c r="G151" s="248">
        <f>G152</f>
        <v>0</v>
      </c>
      <c r="H151" s="248">
        <f>H152</f>
        <v>200000</v>
      </c>
      <c r="I151" s="248">
        <f>I152</f>
        <v>0</v>
      </c>
      <c r="J151" s="248">
        <f>J152</f>
        <v>200000</v>
      </c>
      <c r="K151" s="248">
        <f t="shared" si="5"/>
        <v>2.0529056873290062E-2</v>
      </c>
      <c r="L151" s="229"/>
      <c r="M151" s="37"/>
    </row>
    <row r="152" spans="1:13" x14ac:dyDescent="0.3">
      <c r="A152" s="257">
        <v>2</v>
      </c>
      <c r="B152" s="250">
        <v>2</v>
      </c>
      <c r="C152" s="250">
        <v>6</v>
      </c>
      <c r="D152" s="250">
        <v>2</v>
      </c>
      <c r="E152" s="250" t="s">
        <v>268</v>
      </c>
      <c r="F152" s="258" t="s">
        <v>105</v>
      </c>
      <c r="G152" s="252"/>
      <c r="H152" s="252">
        <v>200000</v>
      </c>
      <c r="I152" s="252"/>
      <c r="J152" s="252">
        <f>SUBTOTAL(9,G152:I152)</f>
        <v>200000</v>
      </c>
      <c r="K152" s="252">
        <f t="shared" si="5"/>
        <v>2.0529056873290062E-2</v>
      </c>
      <c r="L152" s="229"/>
      <c r="M152" s="37"/>
    </row>
    <row r="153" spans="1:13" hidden="1" x14ac:dyDescent="0.3">
      <c r="A153" s="245">
        <v>2</v>
      </c>
      <c r="B153" s="246">
        <v>2</v>
      </c>
      <c r="C153" s="246">
        <v>6</v>
      </c>
      <c r="D153" s="246">
        <v>3</v>
      </c>
      <c r="E153" s="246"/>
      <c r="F153" s="256" t="s">
        <v>106</v>
      </c>
      <c r="G153" s="248">
        <f>G154</f>
        <v>0</v>
      </c>
      <c r="H153" s="248">
        <f>H154</f>
        <v>0</v>
      </c>
      <c r="I153" s="248">
        <f>I154</f>
        <v>0</v>
      </c>
      <c r="J153" s="248">
        <f>J154</f>
        <v>0</v>
      </c>
      <c r="K153" s="248">
        <f t="shared" si="5"/>
        <v>0</v>
      </c>
      <c r="L153" s="229"/>
      <c r="M153" s="37"/>
    </row>
    <row r="154" spans="1:13" hidden="1" x14ac:dyDescent="0.3">
      <c r="A154" s="257">
        <v>2</v>
      </c>
      <c r="B154" s="250">
        <v>2</v>
      </c>
      <c r="C154" s="250">
        <v>6</v>
      </c>
      <c r="D154" s="250">
        <v>3</v>
      </c>
      <c r="E154" s="250" t="s">
        <v>268</v>
      </c>
      <c r="F154" s="258" t="s">
        <v>106</v>
      </c>
      <c r="G154" s="252"/>
      <c r="H154" s="252">
        <v>0</v>
      </c>
      <c r="I154" s="252"/>
      <c r="J154" s="252">
        <f>SUBTOTAL(9,G154:I154)</f>
        <v>0</v>
      </c>
      <c r="K154" s="252">
        <f t="shared" si="5"/>
        <v>0</v>
      </c>
      <c r="L154" s="229"/>
      <c r="M154" s="37"/>
    </row>
    <row r="155" spans="1:13" ht="22.5" hidden="1" x14ac:dyDescent="0.3">
      <c r="A155" s="245">
        <v>2</v>
      </c>
      <c r="B155" s="246">
        <v>2</v>
      </c>
      <c r="C155" s="246">
        <v>6</v>
      </c>
      <c r="D155" s="246">
        <v>4</v>
      </c>
      <c r="E155" s="246"/>
      <c r="F155" s="256" t="s">
        <v>107</v>
      </c>
      <c r="G155" s="248">
        <f>G156</f>
        <v>0</v>
      </c>
      <c r="H155" s="248">
        <f>H156</f>
        <v>0</v>
      </c>
      <c r="I155" s="248">
        <f>I156</f>
        <v>0</v>
      </c>
      <c r="J155" s="248">
        <f>J156</f>
        <v>0</v>
      </c>
      <c r="K155" s="248">
        <f t="shared" si="5"/>
        <v>0</v>
      </c>
      <c r="L155" s="229"/>
      <c r="M155" s="37"/>
    </row>
    <row r="156" spans="1:13" ht="24" hidden="1" x14ac:dyDescent="0.3">
      <c r="A156" s="257">
        <v>2</v>
      </c>
      <c r="B156" s="250">
        <v>2</v>
      </c>
      <c r="C156" s="250">
        <v>6</v>
      </c>
      <c r="D156" s="250">
        <v>4</v>
      </c>
      <c r="E156" s="250" t="s">
        <v>268</v>
      </c>
      <c r="F156" s="258" t="s">
        <v>107</v>
      </c>
      <c r="G156" s="252"/>
      <c r="H156" s="252">
        <v>0</v>
      </c>
      <c r="I156" s="252"/>
      <c r="J156" s="252">
        <f>SUBTOTAL(9,G156:I156)</f>
        <v>0</v>
      </c>
      <c r="K156" s="252">
        <f t="shared" si="5"/>
        <v>0</v>
      </c>
      <c r="L156" s="229"/>
      <c r="M156" s="37"/>
    </row>
    <row r="157" spans="1:13" hidden="1" x14ac:dyDescent="0.3">
      <c r="A157" s="261">
        <v>2</v>
      </c>
      <c r="B157" s="246">
        <v>2</v>
      </c>
      <c r="C157" s="246">
        <v>6</v>
      </c>
      <c r="D157" s="246">
        <v>5</v>
      </c>
      <c r="E157" s="246"/>
      <c r="F157" s="262" t="s">
        <v>273</v>
      </c>
      <c r="G157" s="263">
        <f>+G158</f>
        <v>0</v>
      </c>
      <c r="H157" s="263">
        <f>+H158</f>
        <v>0</v>
      </c>
      <c r="I157" s="263">
        <f>+I158</f>
        <v>0</v>
      </c>
      <c r="J157" s="263">
        <f>+J158</f>
        <v>0</v>
      </c>
      <c r="K157" s="263">
        <f t="shared" si="5"/>
        <v>0</v>
      </c>
      <c r="L157" s="229"/>
      <c r="M157" s="37"/>
    </row>
    <row r="158" spans="1:13" hidden="1" x14ac:dyDescent="0.3">
      <c r="A158" s="257">
        <v>2</v>
      </c>
      <c r="B158" s="250">
        <v>2</v>
      </c>
      <c r="C158" s="250">
        <v>6</v>
      </c>
      <c r="D158" s="250">
        <v>5</v>
      </c>
      <c r="E158" s="250" t="s">
        <v>268</v>
      </c>
      <c r="F158" s="258" t="s">
        <v>273</v>
      </c>
      <c r="G158" s="252"/>
      <c r="H158" s="252">
        <v>0</v>
      </c>
      <c r="I158" s="252"/>
      <c r="J158" s="252">
        <f>SUBTOTAL(9,G158:I158)</f>
        <v>0</v>
      </c>
      <c r="K158" s="252">
        <f t="shared" si="5"/>
        <v>0</v>
      </c>
      <c r="L158" s="229"/>
      <c r="M158" s="37"/>
    </row>
    <row r="159" spans="1:13" ht="24" hidden="1" x14ac:dyDescent="0.3">
      <c r="A159" s="261">
        <v>2</v>
      </c>
      <c r="B159" s="246">
        <v>2</v>
      </c>
      <c r="C159" s="246">
        <v>6</v>
      </c>
      <c r="D159" s="246">
        <v>6</v>
      </c>
      <c r="E159" s="246"/>
      <c r="F159" s="262" t="s">
        <v>307</v>
      </c>
      <c r="G159" s="263">
        <f>+G160</f>
        <v>0</v>
      </c>
      <c r="H159" s="263">
        <f>+H160</f>
        <v>0</v>
      </c>
      <c r="I159" s="263">
        <f>+I160</f>
        <v>0</v>
      </c>
      <c r="J159" s="263">
        <f>+J160</f>
        <v>0</v>
      </c>
      <c r="K159" s="263">
        <f t="shared" si="5"/>
        <v>0</v>
      </c>
      <c r="L159" s="229"/>
      <c r="M159" s="37"/>
    </row>
    <row r="160" spans="1:13" ht="24" hidden="1" x14ac:dyDescent="0.3">
      <c r="A160" s="257">
        <v>2</v>
      </c>
      <c r="B160" s="250">
        <v>2</v>
      </c>
      <c r="C160" s="250">
        <v>6</v>
      </c>
      <c r="D160" s="250">
        <v>6</v>
      </c>
      <c r="E160" s="250" t="s">
        <v>268</v>
      </c>
      <c r="F160" s="258" t="s">
        <v>307</v>
      </c>
      <c r="G160" s="252"/>
      <c r="H160" s="252">
        <v>0</v>
      </c>
      <c r="I160" s="252"/>
      <c r="J160" s="252">
        <f>SUBTOTAL(9,G160:I160)</f>
        <v>0</v>
      </c>
      <c r="K160" s="252">
        <f t="shared" si="5"/>
        <v>0</v>
      </c>
      <c r="L160" s="229"/>
      <c r="M160" s="37"/>
    </row>
    <row r="161" spans="1:13" ht="24" hidden="1" x14ac:dyDescent="0.3">
      <c r="A161" s="261">
        <v>2</v>
      </c>
      <c r="B161" s="246">
        <v>2</v>
      </c>
      <c r="C161" s="246">
        <v>6</v>
      </c>
      <c r="D161" s="246">
        <v>7</v>
      </c>
      <c r="E161" s="246"/>
      <c r="F161" s="262" t="s">
        <v>308</v>
      </c>
      <c r="G161" s="263">
        <f>+G162</f>
        <v>0</v>
      </c>
      <c r="H161" s="263">
        <f>+H162</f>
        <v>0</v>
      </c>
      <c r="I161" s="263">
        <f>+I162</f>
        <v>0</v>
      </c>
      <c r="J161" s="263">
        <f>+J162</f>
        <v>0</v>
      </c>
      <c r="K161" s="263">
        <f t="shared" si="5"/>
        <v>0</v>
      </c>
      <c r="L161" s="229"/>
      <c r="M161" s="37"/>
    </row>
    <row r="162" spans="1:13" ht="24" hidden="1" x14ac:dyDescent="0.3">
      <c r="A162" s="257">
        <v>2</v>
      </c>
      <c r="B162" s="250">
        <v>2</v>
      </c>
      <c r="C162" s="250">
        <v>6</v>
      </c>
      <c r="D162" s="250">
        <v>7</v>
      </c>
      <c r="E162" s="250" t="s">
        <v>268</v>
      </c>
      <c r="F162" s="258" t="s">
        <v>308</v>
      </c>
      <c r="G162" s="252"/>
      <c r="H162" s="252">
        <v>0</v>
      </c>
      <c r="I162" s="252"/>
      <c r="J162" s="252">
        <f>SUBTOTAL(9,G162:I162)</f>
        <v>0</v>
      </c>
      <c r="K162" s="252">
        <f t="shared" si="5"/>
        <v>0</v>
      </c>
      <c r="L162" s="229"/>
      <c r="M162" s="37"/>
    </row>
    <row r="163" spans="1:13" ht="24" hidden="1" x14ac:dyDescent="0.3">
      <c r="A163" s="261">
        <v>2</v>
      </c>
      <c r="B163" s="246">
        <v>2</v>
      </c>
      <c r="C163" s="246">
        <v>6</v>
      </c>
      <c r="D163" s="246">
        <v>8</v>
      </c>
      <c r="E163" s="246"/>
      <c r="F163" s="262" t="s">
        <v>309</v>
      </c>
      <c r="G163" s="263">
        <f>+G164</f>
        <v>0</v>
      </c>
      <c r="H163" s="263">
        <f>+H164</f>
        <v>0</v>
      </c>
      <c r="I163" s="263">
        <f>+I164</f>
        <v>0</v>
      </c>
      <c r="J163" s="263">
        <f>+J164</f>
        <v>0</v>
      </c>
      <c r="K163" s="263">
        <f t="shared" si="5"/>
        <v>0</v>
      </c>
      <c r="L163" s="229"/>
      <c r="M163" s="37"/>
    </row>
    <row r="164" spans="1:13" ht="24" hidden="1" x14ac:dyDescent="0.3">
      <c r="A164" s="257">
        <v>2</v>
      </c>
      <c r="B164" s="250">
        <v>2</v>
      </c>
      <c r="C164" s="250">
        <v>6</v>
      </c>
      <c r="D164" s="250">
        <v>8</v>
      </c>
      <c r="E164" s="250" t="s">
        <v>268</v>
      </c>
      <c r="F164" s="258" t="s">
        <v>309</v>
      </c>
      <c r="G164" s="252"/>
      <c r="H164" s="252">
        <v>0</v>
      </c>
      <c r="I164" s="252"/>
      <c r="J164" s="252">
        <f>SUBTOTAL(9,G164:I164)</f>
        <v>0</v>
      </c>
      <c r="K164" s="252">
        <f t="shared" si="5"/>
        <v>0</v>
      </c>
      <c r="L164" s="229"/>
      <c r="M164" s="37"/>
    </row>
    <row r="165" spans="1:13" hidden="1" x14ac:dyDescent="0.3">
      <c r="A165" s="261">
        <v>2</v>
      </c>
      <c r="B165" s="246">
        <v>2</v>
      </c>
      <c r="C165" s="246">
        <v>6</v>
      </c>
      <c r="D165" s="246">
        <v>9</v>
      </c>
      <c r="E165" s="246"/>
      <c r="F165" s="262" t="s">
        <v>274</v>
      </c>
      <c r="G165" s="263">
        <f>+G166</f>
        <v>0</v>
      </c>
      <c r="H165" s="263">
        <f>+H166</f>
        <v>0</v>
      </c>
      <c r="I165" s="263">
        <f>+I166</f>
        <v>0</v>
      </c>
      <c r="J165" s="263">
        <f>+J166</f>
        <v>0</v>
      </c>
      <c r="K165" s="263">
        <f t="shared" si="5"/>
        <v>0</v>
      </c>
      <c r="L165" s="229"/>
      <c r="M165" s="37"/>
    </row>
    <row r="166" spans="1:13" hidden="1" x14ac:dyDescent="0.3">
      <c r="A166" s="257">
        <v>2</v>
      </c>
      <c r="B166" s="250">
        <v>2</v>
      </c>
      <c r="C166" s="250">
        <v>6</v>
      </c>
      <c r="D166" s="250">
        <v>9</v>
      </c>
      <c r="E166" s="250" t="s">
        <v>268</v>
      </c>
      <c r="F166" s="258" t="s">
        <v>274</v>
      </c>
      <c r="G166" s="252"/>
      <c r="H166" s="252">
        <v>0</v>
      </c>
      <c r="I166" s="252"/>
      <c r="J166" s="252">
        <f>SUBTOTAL(9,G166:I166)</f>
        <v>0</v>
      </c>
      <c r="K166" s="252">
        <f t="shared" si="5"/>
        <v>0</v>
      </c>
      <c r="L166" s="229"/>
      <c r="M166" s="37"/>
    </row>
    <row r="167" spans="1:13" ht="33.75" x14ac:dyDescent="0.3">
      <c r="A167" s="241">
        <v>2</v>
      </c>
      <c r="B167" s="242">
        <v>2</v>
      </c>
      <c r="C167" s="242">
        <v>7</v>
      </c>
      <c r="D167" s="242"/>
      <c r="E167" s="242"/>
      <c r="F167" s="243" t="s">
        <v>108</v>
      </c>
      <c r="G167" s="244">
        <f>+G168+G176+G185</f>
        <v>0</v>
      </c>
      <c r="H167" s="244">
        <f>+H168+H176+H185</f>
        <v>12598544</v>
      </c>
      <c r="I167" s="244">
        <f>+I168+I176+I185</f>
        <v>0</v>
      </c>
      <c r="J167" s="244">
        <f>+J168+J176+J185</f>
        <v>12598544</v>
      </c>
      <c r="K167" s="244">
        <f t="shared" si="5"/>
        <v>1.2931811314832364</v>
      </c>
      <c r="L167" s="229"/>
      <c r="M167" s="37"/>
    </row>
    <row r="168" spans="1:13" ht="24" x14ac:dyDescent="0.3">
      <c r="A168" s="261">
        <v>2</v>
      </c>
      <c r="B168" s="246">
        <v>2</v>
      </c>
      <c r="C168" s="246">
        <v>7</v>
      </c>
      <c r="D168" s="246">
        <v>1</v>
      </c>
      <c r="E168" s="246"/>
      <c r="F168" s="262" t="s">
        <v>310</v>
      </c>
      <c r="G168" s="248">
        <f>SUM(G169:G175)</f>
        <v>0</v>
      </c>
      <c r="H168" s="248">
        <f>SUM(H169:H175)</f>
        <v>1330000</v>
      </c>
      <c r="I168" s="248">
        <f>SUM(I169:I175)</f>
        <v>0</v>
      </c>
      <c r="J168" s="248">
        <f>SUM(J169:J175)</f>
        <v>1330000</v>
      </c>
      <c r="K168" s="248">
        <f t="shared" si="5"/>
        <v>0.13651822820737891</v>
      </c>
      <c r="L168" s="229"/>
      <c r="M168" s="37"/>
    </row>
    <row r="169" spans="1:13" ht="24" hidden="1" x14ac:dyDescent="0.3">
      <c r="A169" s="249">
        <v>2</v>
      </c>
      <c r="B169" s="250">
        <v>2</v>
      </c>
      <c r="C169" s="250">
        <v>7</v>
      </c>
      <c r="D169" s="250">
        <v>1</v>
      </c>
      <c r="E169" s="250" t="s">
        <v>268</v>
      </c>
      <c r="F169" s="258" t="s">
        <v>109</v>
      </c>
      <c r="G169" s="252"/>
      <c r="H169" s="252">
        <v>0</v>
      </c>
      <c r="I169" s="252"/>
      <c r="J169" s="252">
        <f t="shared" ref="J169:J175" si="6">SUBTOTAL(9,G169:I169)</f>
        <v>0</v>
      </c>
      <c r="K169" s="252">
        <f t="shared" si="5"/>
        <v>0</v>
      </c>
      <c r="L169" s="229"/>
      <c r="M169" s="37"/>
    </row>
    <row r="170" spans="1:13" ht="24" hidden="1" x14ac:dyDescent="0.3">
      <c r="A170" s="249">
        <v>2</v>
      </c>
      <c r="B170" s="250">
        <v>2</v>
      </c>
      <c r="C170" s="250">
        <v>7</v>
      </c>
      <c r="D170" s="250">
        <v>1</v>
      </c>
      <c r="E170" s="250" t="s">
        <v>269</v>
      </c>
      <c r="F170" s="258" t="s">
        <v>110</v>
      </c>
      <c r="G170" s="252">
        <v>0</v>
      </c>
      <c r="H170" s="252"/>
      <c r="I170" s="252"/>
      <c r="J170" s="252">
        <f t="shared" si="6"/>
        <v>0</v>
      </c>
      <c r="K170" s="252">
        <f t="shared" si="5"/>
        <v>0</v>
      </c>
      <c r="L170" s="229"/>
      <c r="M170" s="37"/>
    </row>
    <row r="171" spans="1:13" ht="24" hidden="1" x14ac:dyDescent="0.3">
      <c r="A171" s="249">
        <v>2</v>
      </c>
      <c r="B171" s="250">
        <v>2</v>
      </c>
      <c r="C171" s="250">
        <v>7</v>
      </c>
      <c r="D171" s="250">
        <v>1</v>
      </c>
      <c r="E171" s="250" t="s">
        <v>270</v>
      </c>
      <c r="F171" s="258" t="s">
        <v>111</v>
      </c>
      <c r="G171" s="252"/>
      <c r="H171" s="252"/>
      <c r="I171" s="252"/>
      <c r="J171" s="252">
        <f t="shared" si="6"/>
        <v>0</v>
      </c>
      <c r="K171" s="252">
        <f t="shared" si="5"/>
        <v>0</v>
      </c>
      <c r="L171" s="229"/>
      <c r="M171" s="37"/>
    </row>
    <row r="172" spans="1:13" ht="35.25" x14ac:dyDescent="0.3">
      <c r="A172" s="249">
        <v>2</v>
      </c>
      <c r="B172" s="250">
        <v>2</v>
      </c>
      <c r="C172" s="250">
        <v>7</v>
      </c>
      <c r="D172" s="250">
        <v>1</v>
      </c>
      <c r="E172" s="250" t="s">
        <v>271</v>
      </c>
      <c r="F172" s="258" t="s">
        <v>112</v>
      </c>
      <c r="G172" s="252">
        <v>0</v>
      </c>
      <c r="H172" s="252">
        <v>1330000</v>
      </c>
      <c r="I172" s="252"/>
      <c r="J172" s="252">
        <f t="shared" si="6"/>
        <v>1330000</v>
      </c>
      <c r="K172" s="252">
        <f t="shared" si="5"/>
        <v>0.13651822820737891</v>
      </c>
      <c r="L172" s="229"/>
      <c r="M172" s="37"/>
    </row>
    <row r="173" spans="1:13" ht="24" hidden="1" x14ac:dyDescent="0.3">
      <c r="A173" s="249">
        <v>2</v>
      </c>
      <c r="B173" s="250">
        <v>2</v>
      </c>
      <c r="C173" s="250">
        <v>7</v>
      </c>
      <c r="D173" s="250">
        <v>1</v>
      </c>
      <c r="E173" s="250" t="s">
        <v>275</v>
      </c>
      <c r="F173" s="258" t="s">
        <v>113</v>
      </c>
      <c r="G173" s="252">
        <v>0</v>
      </c>
      <c r="H173" s="252"/>
      <c r="I173" s="252"/>
      <c r="J173" s="252">
        <f t="shared" si="6"/>
        <v>0</v>
      </c>
      <c r="K173" s="252">
        <f t="shared" si="5"/>
        <v>0</v>
      </c>
      <c r="L173" s="229"/>
      <c r="M173" s="37"/>
    </row>
    <row r="174" spans="1:13" hidden="1" x14ac:dyDescent="0.3">
      <c r="A174" s="249">
        <v>2</v>
      </c>
      <c r="B174" s="250">
        <v>2</v>
      </c>
      <c r="C174" s="250">
        <v>7</v>
      </c>
      <c r="D174" s="250">
        <v>1</v>
      </c>
      <c r="E174" s="250" t="s">
        <v>289</v>
      </c>
      <c r="F174" s="258" t="s">
        <v>114</v>
      </c>
      <c r="G174" s="252">
        <v>0</v>
      </c>
      <c r="H174" s="252"/>
      <c r="I174" s="252"/>
      <c r="J174" s="252">
        <f t="shared" si="6"/>
        <v>0</v>
      </c>
      <c r="K174" s="252">
        <f t="shared" si="5"/>
        <v>0</v>
      </c>
      <c r="L174" s="229"/>
      <c r="M174" s="37"/>
    </row>
    <row r="175" spans="1:13" ht="35.25" hidden="1" x14ac:dyDescent="0.3">
      <c r="A175" s="249">
        <v>2</v>
      </c>
      <c r="B175" s="250">
        <v>2</v>
      </c>
      <c r="C175" s="250">
        <v>7</v>
      </c>
      <c r="D175" s="250">
        <v>1</v>
      </c>
      <c r="E175" s="250" t="s">
        <v>291</v>
      </c>
      <c r="F175" s="258" t="s">
        <v>115</v>
      </c>
      <c r="G175" s="252">
        <v>0</v>
      </c>
      <c r="H175" s="252"/>
      <c r="I175" s="252"/>
      <c r="J175" s="252">
        <f t="shared" si="6"/>
        <v>0</v>
      </c>
      <c r="K175" s="252">
        <f t="shared" si="5"/>
        <v>0</v>
      </c>
      <c r="L175" s="229"/>
      <c r="M175" s="37"/>
    </row>
    <row r="176" spans="1:13" ht="22.5" x14ac:dyDescent="0.3">
      <c r="A176" s="245">
        <v>2</v>
      </c>
      <c r="B176" s="246">
        <v>2</v>
      </c>
      <c r="C176" s="246">
        <v>7</v>
      </c>
      <c r="D176" s="246">
        <v>2</v>
      </c>
      <c r="E176" s="246"/>
      <c r="F176" s="256" t="s">
        <v>311</v>
      </c>
      <c r="G176" s="248">
        <f>SUM(G177:G182)</f>
        <v>0</v>
      </c>
      <c r="H176" s="248">
        <f>SUM(H177:H186)</f>
        <v>11268544</v>
      </c>
      <c r="I176" s="248">
        <f>SUM(I177:I182)</f>
        <v>0</v>
      </c>
      <c r="J176" s="248">
        <f>SUM(J177:J186)</f>
        <v>11268544</v>
      </c>
      <c r="K176" s="248">
        <f t="shared" si="5"/>
        <v>1.1566629032758575</v>
      </c>
      <c r="L176" s="229"/>
      <c r="M176" s="37"/>
    </row>
    <row r="177" spans="1:13" ht="35.25" x14ac:dyDescent="0.3">
      <c r="A177" s="249">
        <v>2</v>
      </c>
      <c r="B177" s="250">
        <v>2</v>
      </c>
      <c r="C177" s="250">
        <v>7</v>
      </c>
      <c r="D177" s="250">
        <v>2</v>
      </c>
      <c r="E177" s="250" t="s">
        <v>268</v>
      </c>
      <c r="F177" s="258" t="s">
        <v>312</v>
      </c>
      <c r="G177" s="252"/>
      <c r="H177" s="252">
        <v>70000</v>
      </c>
      <c r="I177" s="252"/>
      <c r="J177" s="252">
        <f t="shared" ref="J177:J184" si="7">SUBTOTAL(9,G177:I177)</f>
        <v>70000</v>
      </c>
      <c r="K177" s="252">
        <f t="shared" si="5"/>
        <v>7.1851699056515233E-3</v>
      </c>
      <c r="L177" s="229"/>
      <c r="M177" s="37"/>
    </row>
    <row r="178" spans="1:13" ht="24" x14ac:dyDescent="0.3">
      <c r="A178" s="249">
        <v>2</v>
      </c>
      <c r="B178" s="250">
        <v>2</v>
      </c>
      <c r="C178" s="250">
        <v>7</v>
      </c>
      <c r="D178" s="250">
        <v>2</v>
      </c>
      <c r="E178" s="250" t="s">
        <v>269</v>
      </c>
      <c r="F178" s="258" t="s">
        <v>116</v>
      </c>
      <c r="G178" s="252">
        <v>0</v>
      </c>
      <c r="H178" s="252">
        <v>0</v>
      </c>
      <c r="I178" s="252"/>
      <c r="J178" s="252">
        <f t="shared" si="7"/>
        <v>0</v>
      </c>
      <c r="K178" s="252">
        <f t="shared" si="5"/>
        <v>0</v>
      </c>
      <c r="L178" s="229"/>
      <c r="M178" s="37"/>
    </row>
    <row r="179" spans="1:13" ht="24" x14ac:dyDescent="0.3">
      <c r="A179" s="249">
        <v>2</v>
      </c>
      <c r="B179" s="250">
        <v>2</v>
      </c>
      <c r="C179" s="250">
        <v>7</v>
      </c>
      <c r="D179" s="250">
        <v>2</v>
      </c>
      <c r="E179" s="250" t="s">
        <v>270</v>
      </c>
      <c r="F179" s="258" t="s">
        <v>313</v>
      </c>
      <c r="G179" s="252">
        <v>0</v>
      </c>
      <c r="H179" s="252">
        <v>0</v>
      </c>
      <c r="I179" s="252"/>
      <c r="J179" s="252">
        <f t="shared" si="7"/>
        <v>0</v>
      </c>
      <c r="K179" s="252">
        <f t="shared" si="5"/>
        <v>0</v>
      </c>
      <c r="L179" s="229"/>
      <c r="M179" s="37"/>
    </row>
    <row r="180" spans="1:13" ht="33.75" x14ac:dyDescent="0.3">
      <c r="A180" s="249">
        <v>2</v>
      </c>
      <c r="B180" s="250">
        <v>2</v>
      </c>
      <c r="C180" s="250">
        <v>7</v>
      </c>
      <c r="D180" s="250">
        <v>2</v>
      </c>
      <c r="E180" s="250" t="s">
        <v>271</v>
      </c>
      <c r="F180" s="264" t="s">
        <v>117</v>
      </c>
      <c r="G180" s="252">
        <v>0</v>
      </c>
      <c r="H180" s="252">
        <v>3369044</v>
      </c>
      <c r="I180" s="252"/>
      <c r="J180" s="252">
        <f t="shared" si="7"/>
        <v>3369044</v>
      </c>
      <c r="K180" s="252">
        <f t="shared" si="5"/>
        <v>0.34581647942308325</v>
      </c>
      <c r="L180" s="229"/>
      <c r="M180" s="37"/>
    </row>
    <row r="181" spans="1:13" ht="24" hidden="1" x14ac:dyDescent="0.3">
      <c r="A181" s="249">
        <v>2</v>
      </c>
      <c r="B181" s="250">
        <v>2</v>
      </c>
      <c r="C181" s="250">
        <v>7</v>
      </c>
      <c r="D181" s="250">
        <v>2</v>
      </c>
      <c r="E181" s="250" t="s">
        <v>275</v>
      </c>
      <c r="F181" s="258" t="s">
        <v>276</v>
      </c>
      <c r="G181" s="252">
        <v>0</v>
      </c>
      <c r="H181" s="252"/>
      <c r="I181" s="252"/>
      <c r="J181" s="252">
        <f t="shared" si="7"/>
        <v>0</v>
      </c>
      <c r="K181" s="252">
        <f t="shared" si="5"/>
        <v>0</v>
      </c>
      <c r="L181" s="229"/>
      <c r="M181" s="37"/>
    </row>
    <row r="182" spans="1:13" ht="33.75" x14ac:dyDescent="0.3">
      <c r="A182" s="249">
        <v>2</v>
      </c>
      <c r="B182" s="250">
        <v>2</v>
      </c>
      <c r="C182" s="250">
        <v>7</v>
      </c>
      <c r="D182" s="250">
        <v>2</v>
      </c>
      <c r="E182" s="250" t="s">
        <v>289</v>
      </c>
      <c r="F182" s="251" t="s">
        <v>118</v>
      </c>
      <c r="G182" s="252">
        <v>0</v>
      </c>
      <c r="H182" s="252">
        <v>151200</v>
      </c>
      <c r="I182" s="252"/>
      <c r="J182" s="252">
        <f t="shared" si="7"/>
        <v>151200</v>
      </c>
      <c r="K182" s="252">
        <f t="shared" si="5"/>
        <v>1.551996699620729E-2</v>
      </c>
      <c r="L182" s="229"/>
      <c r="M182" s="37"/>
    </row>
    <row r="183" spans="1:13" ht="33.75" x14ac:dyDescent="0.3">
      <c r="A183" s="249">
        <v>2</v>
      </c>
      <c r="B183" s="250">
        <v>2</v>
      </c>
      <c r="C183" s="250">
        <v>7</v>
      </c>
      <c r="D183" s="250">
        <v>2</v>
      </c>
      <c r="E183" s="250" t="s">
        <v>291</v>
      </c>
      <c r="F183" s="251" t="s">
        <v>1098</v>
      </c>
      <c r="G183" s="252">
        <v>0</v>
      </c>
      <c r="H183" s="252">
        <v>1435000</v>
      </c>
      <c r="I183" s="252"/>
      <c r="J183" s="252">
        <f t="shared" si="7"/>
        <v>1435000</v>
      </c>
      <c r="K183" s="252">
        <f t="shared" si="5"/>
        <v>0.14729598306585623</v>
      </c>
      <c r="L183" s="229"/>
      <c r="M183" s="37"/>
    </row>
    <row r="184" spans="1:13" ht="33.75" x14ac:dyDescent="0.3">
      <c r="A184" s="249">
        <v>2</v>
      </c>
      <c r="B184" s="250">
        <v>2</v>
      </c>
      <c r="C184" s="250">
        <v>7</v>
      </c>
      <c r="D184" s="250">
        <v>2</v>
      </c>
      <c r="E184" s="250" t="s">
        <v>296</v>
      </c>
      <c r="F184" s="251" t="s">
        <v>1135</v>
      </c>
      <c r="G184" s="252">
        <v>0</v>
      </c>
      <c r="H184" s="252">
        <v>6243300</v>
      </c>
      <c r="I184" s="252"/>
      <c r="J184" s="252">
        <f t="shared" si="7"/>
        <v>6243300</v>
      </c>
      <c r="K184" s="252">
        <f t="shared" si="5"/>
        <v>0.64084530388505923</v>
      </c>
      <c r="L184" s="229"/>
      <c r="M184" s="37"/>
    </row>
    <row r="185" spans="1:13" hidden="1" x14ac:dyDescent="0.3">
      <c r="A185" s="245">
        <v>2</v>
      </c>
      <c r="B185" s="246">
        <v>2</v>
      </c>
      <c r="C185" s="246">
        <v>7</v>
      </c>
      <c r="D185" s="246">
        <v>3</v>
      </c>
      <c r="E185" s="246"/>
      <c r="F185" s="256" t="s">
        <v>119</v>
      </c>
      <c r="G185" s="248">
        <f>G186</f>
        <v>0</v>
      </c>
      <c r="H185" s="248">
        <f>H186</f>
        <v>0</v>
      </c>
      <c r="I185" s="248">
        <f>I186</f>
        <v>0</v>
      </c>
      <c r="J185" s="248">
        <f>J186</f>
        <v>0</v>
      </c>
      <c r="K185" s="248">
        <f t="shared" si="5"/>
        <v>0</v>
      </c>
      <c r="L185" s="229"/>
      <c r="M185" s="37"/>
    </row>
    <row r="186" spans="1:13" hidden="1" x14ac:dyDescent="0.3">
      <c r="A186" s="249">
        <v>2</v>
      </c>
      <c r="B186" s="250">
        <v>2</v>
      </c>
      <c r="C186" s="250">
        <v>7</v>
      </c>
      <c r="D186" s="250">
        <v>3</v>
      </c>
      <c r="E186" s="250" t="s">
        <v>268</v>
      </c>
      <c r="F186" s="251" t="s">
        <v>119</v>
      </c>
      <c r="G186" s="252">
        <v>0</v>
      </c>
      <c r="H186" s="252"/>
      <c r="I186" s="252"/>
      <c r="J186" s="252">
        <f>SUBTOTAL(9,G186:I186)</f>
        <v>0</v>
      </c>
      <c r="K186" s="252">
        <f t="shared" si="5"/>
        <v>0</v>
      </c>
      <c r="L186" s="229"/>
      <c r="M186" s="37"/>
    </row>
    <row r="187" spans="1:13" ht="22.5" x14ac:dyDescent="0.3">
      <c r="A187" s="241">
        <v>2</v>
      </c>
      <c r="B187" s="242">
        <v>2</v>
      </c>
      <c r="C187" s="242">
        <v>8</v>
      </c>
      <c r="D187" s="242"/>
      <c r="E187" s="242"/>
      <c r="F187" s="243" t="s">
        <v>314</v>
      </c>
      <c r="G187" s="244">
        <f>+G188+G190+G192+G194+G196+G200+G205+G212+G216</f>
        <v>0</v>
      </c>
      <c r="H187" s="244">
        <f>+H188+H190+H192+H194+H196+H200+H205+H212+H216</f>
        <v>4271440</v>
      </c>
      <c r="I187" s="244">
        <f>+I188+I190+I192+I194+I196+I200+I205+I212+I216</f>
        <v>0</v>
      </c>
      <c r="J187" s="244">
        <f>+J188+J190+J192+J194+J196+J200+J205+J212+J216</f>
        <v>4271440</v>
      </c>
      <c r="K187" s="244">
        <f t="shared" si="5"/>
        <v>0.43844317345423056</v>
      </c>
      <c r="L187" s="229"/>
      <c r="M187" s="37"/>
    </row>
    <row r="188" spans="1:13" hidden="1" x14ac:dyDescent="0.3">
      <c r="A188" s="245">
        <v>2</v>
      </c>
      <c r="B188" s="246">
        <v>2</v>
      </c>
      <c r="C188" s="246">
        <v>8</v>
      </c>
      <c r="D188" s="246">
        <v>1</v>
      </c>
      <c r="E188" s="246"/>
      <c r="F188" s="256" t="s">
        <v>120</v>
      </c>
      <c r="G188" s="248">
        <f>G189</f>
        <v>0</v>
      </c>
      <c r="H188" s="248">
        <f>H189</f>
        <v>0</v>
      </c>
      <c r="I188" s="248">
        <f>I189</f>
        <v>0</v>
      </c>
      <c r="J188" s="248">
        <f>J189</f>
        <v>0</v>
      </c>
      <c r="K188" s="248">
        <f t="shared" si="5"/>
        <v>0</v>
      </c>
      <c r="L188" s="229"/>
      <c r="M188" s="37"/>
    </row>
    <row r="189" spans="1:13" hidden="1" x14ac:dyDescent="0.3">
      <c r="A189" s="249">
        <v>2</v>
      </c>
      <c r="B189" s="250">
        <v>2</v>
      </c>
      <c r="C189" s="250">
        <v>8</v>
      </c>
      <c r="D189" s="250">
        <v>1</v>
      </c>
      <c r="E189" s="250" t="s">
        <v>268</v>
      </c>
      <c r="F189" s="251" t="s">
        <v>120</v>
      </c>
      <c r="G189" s="252"/>
      <c r="H189" s="252"/>
      <c r="I189" s="252"/>
      <c r="J189" s="252">
        <f>SUBTOTAL(9,G189:I189)</f>
        <v>0</v>
      </c>
      <c r="K189" s="252">
        <f t="shared" si="5"/>
        <v>0</v>
      </c>
      <c r="L189" s="229"/>
      <c r="M189" s="37"/>
    </row>
    <row r="190" spans="1:13" hidden="1" x14ac:dyDescent="0.3">
      <c r="A190" s="245">
        <v>2</v>
      </c>
      <c r="B190" s="246">
        <v>2</v>
      </c>
      <c r="C190" s="246">
        <v>8</v>
      </c>
      <c r="D190" s="246">
        <v>2</v>
      </c>
      <c r="E190" s="246"/>
      <c r="F190" s="256" t="s">
        <v>121</v>
      </c>
      <c r="G190" s="248">
        <f>G191</f>
        <v>0</v>
      </c>
      <c r="H190" s="248">
        <f>H191</f>
        <v>0</v>
      </c>
      <c r="I190" s="248">
        <f>I191</f>
        <v>0</v>
      </c>
      <c r="J190" s="248">
        <f>J191</f>
        <v>0</v>
      </c>
      <c r="K190" s="248">
        <f t="shared" si="5"/>
        <v>0</v>
      </c>
      <c r="L190" s="229"/>
      <c r="M190" s="37"/>
    </row>
    <row r="191" spans="1:13" ht="22.5" hidden="1" x14ac:dyDescent="0.3">
      <c r="A191" s="249">
        <v>2</v>
      </c>
      <c r="B191" s="250">
        <v>2</v>
      </c>
      <c r="C191" s="250">
        <v>8</v>
      </c>
      <c r="D191" s="250">
        <v>2</v>
      </c>
      <c r="E191" s="250" t="s">
        <v>268</v>
      </c>
      <c r="F191" s="251" t="s">
        <v>121</v>
      </c>
      <c r="G191" s="252"/>
      <c r="H191" s="252">
        <v>0</v>
      </c>
      <c r="I191" s="252"/>
      <c r="J191" s="252">
        <f>SUBTOTAL(9,G191:I191)</f>
        <v>0</v>
      </c>
      <c r="K191" s="252">
        <f t="shared" si="5"/>
        <v>0</v>
      </c>
      <c r="L191" s="229"/>
      <c r="M191" s="37"/>
    </row>
    <row r="192" spans="1:13" ht="22.5" hidden="1" x14ac:dyDescent="0.3">
      <c r="A192" s="245">
        <v>2</v>
      </c>
      <c r="B192" s="246">
        <v>2</v>
      </c>
      <c r="C192" s="246">
        <v>8</v>
      </c>
      <c r="D192" s="246">
        <v>3</v>
      </c>
      <c r="E192" s="246"/>
      <c r="F192" s="256" t="s">
        <v>122</v>
      </c>
      <c r="G192" s="248">
        <f>G193</f>
        <v>0</v>
      </c>
      <c r="H192" s="248">
        <f>H193</f>
        <v>0</v>
      </c>
      <c r="I192" s="248">
        <f>I193</f>
        <v>0</v>
      </c>
      <c r="J192" s="248">
        <f>J193</f>
        <v>0</v>
      </c>
      <c r="K192" s="248">
        <f t="shared" si="5"/>
        <v>0</v>
      </c>
      <c r="L192" s="229"/>
      <c r="M192" s="37"/>
    </row>
    <row r="193" spans="1:13" ht="22.5" hidden="1" x14ac:dyDescent="0.3">
      <c r="A193" s="249">
        <v>2</v>
      </c>
      <c r="B193" s="250">
        <v>2</v>
      </c>
      <c r="C193" s="250">
        <v>8</v>
      </c>
      <c r="D193" s="250">
        <v>3</v>
      </c>
      <c r="E193" s="250" t="s">
        <v>268</v>
      </c>
      <c r="F193" s="251" t="s">
        <v>122</v>
      </c>
      <c r="G193" s="252"/>
      <c r="H193" s="252"/>
      <c r="I193" s="252"/>
      <c r="J193" s="252">
        <f>SUBTOTAL(9,G193:I193)</f>
        <v>0</v>
      </c>
      <c r="K193" s="252">
        <f t="shared" si="5"/>
        <v>0</v>
      </c>
      <c r="L193" s="229"/>
      <c r="M193" s="37"/>
    </row>
    <row r="194" spans="1:13" ht="22.5" hidden="1" x14ac:dyDescent="0.3">
      <c r="A194" s="245">
        <v>2</v>
      </c>
      <c r="B194" s="246">
        <v>2</v>
      </c>
      <c r="C194" s="246">
        <v>8</v>
      </c>
      <c r="D194" s="246">
        <v>4</v>
      </c>
      <c r="E194" s="246"/>
      <c r="F194" s="256" t="s">
        <v>123</v>
      </c>
      <c r="G194" s="248">
        <f>G195</f>
        <v>0</v>
      </c>
      <c r="H194" s="248">
        <f>H195</f>
        <v>0</v>
      </c>
      <c r="I194" s="248">
        <f>I195</f>
        <v>0</v>
      </c>
      <c r="J194" s="248">
        <f>J195</f>
        <v>0</v>
      </c>
      <c r="K194" s="248">
        <f t="shared" si="5"/>
        <v>0</v>
      </c>
      <c r="L194" s="229"/>
      <c r="M194" s="37"/>
    </row>
    <row r="195" spans="1:13" ht="22.5" hidden="1" x14ac:dyDescent="0.3">
      <c r="A195" s="249">
        <v>2</v>
      </c>
      <c r="B195" s="250">
        <v>2</v>
      </c>
      <c r="C195" s="250">
        <v>8</v>
      </c>
      <c r="D195" s="250">
        <v>4</v>
      </c>
      <c r="E195" s="250" t="s">
        <v>268</v>
      </c>
      <c r="F195" s="251" t="s">
        <v>123</v>
      </c>
      <c r="G195" s="252"/>
      <c r="H195" s="252">
        <v>0</v>
      </c>
      <c r="I195" s="252"/>
      <c r="J195" s="252">
        <f>SUBTOTAL(9,G195:I195)</f>
        <v>0</v>
      </c>
      <c r="K195" s="252">
        <f t="shared" si="5"/>
        <v>0</v>
      </c>
      <c r="L195" s="229"/>
      <c r="M195" s="37"/>
    </row>
    <row r="196" spans="1:13" ht="22.5" x14ac:dyDescent="0.3">
      <c r="A196" s="245">
        <v>2</v>
      </c>
      <c r="B196" s="246">
        <v>2</v>
      </c>
      <c r="C196" s="246">
        <v>8</v>
      </c>
      <c r="D196" s="246">
        <v>5</v>
      </c>
      <c r="E196" s="246"/>
      <c r="F196" s="256" t="s">
        <v>124</v>
      </c>
      <c r="G196" s="248">
        <f>SUM(G197:G199)</f>
        <v>0</v>
      </c>
      <c r="H196" s="248">
        <f>SUM(H197:H199)</f>
        <v>865200</v>
      </c>
      <c r="I196" s="248">
        <f>SUM(I197:I199)</f>
        <v>0</v>
      </c>
      <c r="J196" s="248">
        <f>SUM(J197:J199)</f>
        <v>865200</v>
      </c>
      <c r="K196" s="248">
        <f t="shared" si="5"/>
        <v>8.8808700033852828E-2</v>
      </c>
      <c r="L196" s="229"/>
      <c r="M196" s="37"/>
    </row>
    <row r="197" spans="1:13" x14ac:dyDescent="0.3">
      <c r="A197" s="249">
        <v>2</v>
      </c>
      <c r="B197" s="250">
        <v>2</v>
      </c>
      <c r="C197" s="250">
        <v>8</v>
      </c>
      <c r="D197" s="250">
        <v>5</v>
      </c>
      <c r="E197" s="250" t="s">
        <v>268</v>
      </c>
      <c r="F197" s="251" t="s">
        <v>125</v>
      </c>
      <c r="G197" s="252"/>
      <c r="H197" s="252">
        <v>865200</v>
      </c>
      <c r="I197" s="252"/>
      <c r="J197" s="252">
        <f>SUBTOTAL(9,G197:I197)</f>
        <v>865200</v>
      </c>
      <c r="K197" s="252">
        <f t="shared" si="5"/>
        <v>8.8808700033852828E-2</v>
      </c>
      <c r="L197" s="229"/>
      <c r="M197" s="37"/>
    </row>
    <row r="198" spans="1:13" hidden="1" x14ac:dyDescent="0.3">
      <c r="A198" s="249">
        <v>2</v>
      </c>
      <c r="B198" s="250">
        <v>2</v>
      </c>
      <c r="C198" s="250">
        <v>8</v>
      </c>
      <c r="D198" s="250">
        <v>5</v>
      </c>
      <c r="E198" s="250" t="s">
        <v>269</v>
      </c>
      <c r="F198" s="251" t="s">
        <v>126</v>
      </c>
      <c r="G198" s="252"/>
      <c r="H198" s="252">
        <v>0</v>
      </c>
      <c r="I198" s="252"/>
      <c r="J198" s="252">
        <f>SUBTOTAL(9,G198:I198)</f>
        <v>0</v>
      </c>
      <c r="K198" s="252">
        <f t="shared" si="5"/>
        <v>0</v>
      </c>
      <c r="L198" s="229"/>
      <c r="M198" s="37"/>
    </row>
    <row r="199" spans="1:13" hidden="1" x14ac:dyDescent="0.3">
      <c r="A199" s="249">
        <v>2</v>
      </c>
      <c r="B199" s="250">
        <v>2</v>
      </c>
      <c r="C199" s="250">
        <v>8</v>
      </c>
      <c r="D199" s="250">
        <v>5</v>
      </c>
      <c r="E199" s="250" t="s">
        <v>270</v>
      </c>
      <c r="F199" s="251" t="s">
        <v>277</v>
      </c>
      <c r="G199" s="252"/>
      <c r="H199" s="252">
        <v>0</v>
      </c>
      <c r="I199" s="252"/>
      <c r="J199" s="252">
        <f>SUBTOTAL(9,G199:I199)</f>
        <v>0</v>
      </c>
      <c r="K199" s="252">
        <f t="shared" si="5"/>
        <v>0</v>
      </c>
      <c r="L199" s="229"/>
      <c r="M199" s="37"/>
    </row>
    <row r="200" spans="1:13" ht="22.5" hidden="1" x14ac:dyDescent="0.3">
      <c r="A200" s="245">
        <v>2</v>
      </c>
      <c r="B200" s="246">
        <v>2</v>
      </c>
      <c r="C200" s="246">
        <v>8</v>
      </c>
      <c r="D200" s="246">
        <v>6</v>
      </c>
      <c r="E200" s="246"/>
      <c r="F200" s="256" t="s">
        <v>127</v>
      </c>
      <c r="G200" s="248">
        <f>SUM(G201:G204)</f>
        <v>0</v>
      </c>
      <c r="H200" s="248">
        <f>SUM(H201:H204)</f>
        <v>0</v>
      </c>
      <c r="I200" s="248">
        <f>SUM(I201:I204)</f>
        <v>0</v>
      </c>
      <c r="J200" s="248">
        <f>SUM(J201:J204)</f>
        <v>0</v>
      </c>
      <c r="K200" s="248">
        <f t="shared" si="5"/>
        <v>0</v>
      </c>
      <c r="L200" s="229"/>
      <c r="M200" s="37"/>
    </row>
    <row r="201" spans="1:13" hidden="1" x14ac:dyDescent="0.3">
      <c r="A201" s="249">
        <v>2</v>
      </c>
      <c r="B201" s="250">
        <v>2</v>
      </c>
      <c r="C201" s="250">
        <v>8</v>
      </c>
      <c r="D201" s="250">
        <v>6</v>
      </c>
      <c r="E201" s="250" t="s">
        <v>268</v>
      </c>
      <c r="F201" s="251" t="s">
        <v>315</v>
      </c>
      <c r="G201" s="252"/>
      <c r="H201" s="252">
        <v>0</v>
      </c>
      <c r="I201" s="252"/>
      <c r="J201" s="252">
        <f>SUBTOTAL(9,G201:I201)</f>
        <v>0</v>
      </c>
      <c r="K201" s="252">
        <f t="shared" si="5"/>
        <v>0</v>
      </c>
      <c r="L201" s="229"/>
      <c r="M201" s="37"/>
    </row>
    <row r="202" spans="1:13" hidden="1" x14ac:dyDescent="0.3">
      <c r="A202" s="249">
        <v>2</v>
      </c>
      <c r="B202" s="250">
        <v>2</v>
      </c>
      <c r="C202" s="250">
        <v>8</v>
      </c>
      <c r="D202" s="250">
        <v>6</v>
      </c>
      <c r="E202" s="250" t="s">
        <v>269</v>
      </c>
      <c r="F202" s="251" t="s">
        <v>128</v>
      </c>
      <c r="G202" s="252"/>
      <c r="H202" s="252">
        <v>0</v>
      </c>
      <c r="I202" s="252"/>
      <c r="J202" s="252">
        <f>SUBTOTAL(9,G202:I202)</f>
        <v>0</v>
      </c>
      <c r="K202" s="252">
        <f t="shared" si="5"/>
        <v>0</v>
      </c>
      <c r="L202" s="229"/>
      <c r="M202" s="37"/>
    </row>
    <row r="203" spans="1:13" hidden="1" x14ac:dyDescent="0.3">
      <c r="A203" s="249">
        <v>2</v>
      </c>
      <c r="B203" s="250">
        <v>2</v>
      </c>
      <c r="C203" s="250">
        <v>8</v>
      </c>
      <c r="D203" s="250">
        <v>6</v>
      </c>
      <c r="E203" s="250" t="s">
        <v>270</v>
      </c>
      <c r="F203" s="251" t="s">
        <v>129</v>
      </c>
      <c r="G203" s="252"/>
      <c r="H203" s="252">
        <v>0</v>
      </c>
      <c r="I203" s="252"/>
      <c r="J203" s="252">
        <f>SUBTOTAL(9,G203:I203)</f>
        <v>0</v>
      </c>
      <c r="K203" s="252">
        <f t="shared" si="5"/>
        <v>0</v>
      </c>
      <c r="L203" s="229"/>
      <c r="M203" s="37"/>
    </row>
    <row r="204" spans="1:13" hidden="1" x14ac:dyDescent="0.3">
      <c r="A204" s="249">
        <v>2</v>
      </c>
      <c r="B204" s="250">
        <v>2</v>
      </c>
      <c r="C204" s="250">
        <v>8</v>
      </c>
      <c r="D204" s="250">
        <v>6</v>
      </c>
      <c r="E204" s="250" t="s">
        <v>271</v>
      </c>
      <c r="F204" s="251" t="s">
        <v>130</v>
      </c>
      <c r="G204" s="252"/>
      <c r="H204" s="252">
        <v>0</v>
      </c>
      <c r="I204" s="252"/>
      <c r="J204" s="252">
        <f>SUBTOTAL(9,G204:I204)</f>
        <v>0</v>
      </c>
      <c r="K204" s="252">
        <f t="shared" si="5"/>
        <v>0</v>
      </c>
      <c r="L204" s="229"/>
      <c r="M204" s="37"/>
    </row>
    <row r="205" spans="1:13" ht="22.5" x14ac:dyDescent="0.3">
      <c r="A205" s="245">
        <v>2</v>
      </c>
      <c r="B205" s="246">
        <v>2</v>
      </c>
      <c r="C205" s="246">
        <v>8</v>
      </c>
      <c r="D205" s="246">
        <v>7</v>
      </c>
      <c r="E205" s="246"/>
      <c r="F205" s="256" t="s">
        <v>131</v>
      </c>
      <c r="G205" s="248">
        <f>SUM(G206:G211)</f>
        <v>0</v>
      </c>
      <c r="H205" s="248">
        <f>SUM(H206:H211)</f>
        <v>3406240</v>
      </c>
      <c r="I205" s="248">
        <f>SUM(I206:I211)</f>
        <v>0</v>
      </c>
      <c r="J205" s="248">
        <f>SUM(J206:J211)</f>
        <v>3406240</v>
      </c>
      <c r="K205" s="248">
        <f t="shared" si="5"/>
        <v>0.34963447342037773</v>
      </c>
      <c r="L205" s="229"/>
      <c r="M205" s="37"/>
    </row>
    <row r="206" spans="1:13" ht="22.5" x14ac:dyDescent="0.3">
      <c r="A206" s="249">
        <v>2</v>
      </c>
      <c r="B206" s="250">
        <v>2</v>
      </c>
      <c r="C206" s="250">
        <v>8</v>
      </c>
      <c r="D206" s="250">
        <v>7</v>
      </c>
      <c r="E206" s="250" t="s">
        <v>268</v>
      </c>
      <c r="F206" s="251" t="s">
        <v>316</v>
      </c>
      <c r="G206" s="252"/>
      <c r="H206" s="252">
        <v>6440</v>
      </c>
      <c r="I206" s="252"/>
      <c r="J206" s="252">
        <f t="shared" ref="J206:J211" si="8">SUBTOTAL(9,G206:I206)</f>
        <v>6440</v>
      </c>
      <c r="K206" s="252">
        <f t="shared" si="5"/>
        <v>6.6103563131994004E-4</v>
      </c>
      <c r="L206" s="229"/>
      <c r="M206" s="37"/>
    </row>
    <row r="207" spans="1:13" x14ac:dyDescent="0.3">
      <c r="A207" s="249">
        <v>2</v>
      </c>
      <c r="B207" s="250">
        <v>2</v>
      </c>
      <c r="C207" s="250">
        <v>8</v>
      </c>
      <c r="D207" s="250">
        <v>7</v>
      </c>
      <c r="E207" s="250" t="s">
        <v>269</v>
      </c>
      <c r="F207" s="251" t="s">
        <v>132</v>
      </c>
      <c r="G207" s="252"/>
      <c r="H207" s="252">
        <v>268800</v>
      </c>
      <c r="I207" s="252"/>
      <c r="J207" s="252">
        <f t="shared" si="8"/>
        <v>268800</v>
      </c>
      <c r="K207" s="252">
        <f t="shared" si="5"/>
        <v>2.7591052437701845E-2</v>
      </c>
      <c r="L207" s="229"/>
      <c r="M207" s="37"/>
    </row>
    <row r="208" spans="1:13" ht="22.5" hidden="1" x14ac:dyDescent="0.3">
      <c r="A208" s="249">
        <v>2</v>
      </c>
      <c r="B208" s="250">
        <v>2</v>
      </c>
      <c r="C208" s="250">
        <v>8</v>
      </c>
      <c r="D208" s="250">
        <v>7</v>
      </c>
      <c r="E208" s="250" t="s">
        <v>270</v>
      </c>
      <c r="F208" s="251" t="s">
        <v>133</v>
      </c>
      <c r="G208" s="252"/>
      <c r="H208" s="252">
        <v>0</v>
      </c>
      <c r="I208" s="252"/>
      <c r="J208" s="252">
        <f t="shared" si="8"/>
        <v>0</v>
      </c>
      <c r="K208" s="252">
        <f t="shared" si="5"/>
        <v>0</v>
      </c>
      <c r="L208" s="229"/>
      <c r="M208" s="37"/>
    </row>
    <row r="209" spans="1:15" x14ac:dyDescent="0.3">
      <c r="A209" s="249">
        <v>2</v>
      </c>
      <c r="B209" s="250">
        <v>2</v>
      </c>
      <c r="C209" s="250">
        <v>8</v>
      </c>
      <c r="D209" s="250">
        <v>7</v>
      </c>
      <c r="E209" s="250" t="s">
        <v>271</v>
      </c>
      <c r="F209" s="251" t="s">
        <v>134</v>
      </c>
      <c r="G209" s="252"/>
      <c r="H209" s="252">
        <v>1500000</v>
      </c>
      <c r="I209" s="252"/>
      <c r="J209" s="252">
        <f t="shared" si="8"/>
        <v>1500000</v>
      </c>
      <c r="K209" s="252">
        <f t="shared" si="5"/>
        <v>0.15396792654967548</v>
      </c>
      <c r="L209" s="229"/>
      <c r="M209" s="37"/>
    </row>
    <row r="210" spans="1:15" ht="22.5" x14ac:dyDescent="0.3">
      <c r="A210" s="249">
        <v>2</v>
      </c>
      <c r="B210" s="250">
        <v>2</v>
      </c>
      <c r="C210" s="250">
        <v>8</v>
      </c>
      <c r="D210" s="250">
        <v>7</v>
      </c>
      <c r="E210" s="250" t="s">
        <v>275</v>
      </c>
      <c r="F210" s="251" t="s">
        <v>135</v>
      </c>
      <c r="G210" s="252"/>
      <c r="H210" s="252">
        <v>1631000</v>
      </c>
      <c r="I210" s="252"/>
      <c r="J210" s="252">
        <f t="shared" si="8"/>
        <v>1631000</v>
      </c>
      <c r="K210" s="252">
        <f t="shared" ref="K210:K273" si="9">IFERROR(J210/$J$18*100,"0.00")</f>
        <v>0.16741445880168049</v>
      </c>
      <c r="L210" s="229"/>
      <c r="M210" s="37"/>
    </row>
    <row r="211" spans="1:15" ht="22.5" hidden="1" x14ac:dyDescent="0.3">
      <c r="A211" s="249">
        <v>2</v>
      </c>
      <c r="B211" s="250">
        <v>2</v>
      </c>
      <c r="C211" s="250">
        <v>8</v>
      </c>
      <c r="D211" s="250">
        <v>7</v>
      </c>
      <c r="E211" s="250" t="s">
        <v>289</v>
      </c>
      <c r="F211" s="251" t="s">
        <v>136</v>
      </c>
      <c r="G211" s="252"/>
      <c r="H211" s="252">
        <v>0</v>
      </c>
      <c r="I211" s="252"/>
      <c r="J211" s="252">
        <f t="shared" si="8"/>
        <v>0</v>
      </c>
      <c r="K211" s="252">
        <f t="shared" si="9"/>
        <v>0</v>
      </c>
      <c r="L211" s="229"/>
      <c r="M211" s="37"/>
    </row>
    <row r="212" spans="1:15" hidden="1" x14ac:dyDescent="0.3">
      <c r="A212" s="245">
        <v>2</v>
      </c>
      <c r="B212" s="246">
        <v>2</v>
      </c>
      <c r="C212" s="246">
        <v>8</v>
      </c>
      <c r="D212" s="246">
        <v>8</v>
      </c>
      <c r="E212" s="246"/>
      <c r="F212" s="256" t="s">
        <v>137</v>
      </c>
      <c r="G212" s="248">
        <f>SUM(G213:G215)</f>
        <v>0</v>
      </c>
      <c r="H212" s="248">
        <f>SUM(H213:H215)</f>
        <v>0</v>
      </c>
      <c r="I212" s="248">
        <f>SUM(I213:I215)</f>
        <v>0</v>
      </c>
      <c r="J212" s="248">
        <f>SUM(J213:J215)</f>
        <v>0</v>
      </c>
      <c r="K212" s="248">
        <f t="shared" si="9"/>
        <v>0</v>
      </c>
      <c r="L212" s="229"/>
      <c r="M212" s="37"/>
    </row>
    <row r="213" spans="1:15" hidden="1" x14ac:dyDescent="0.3">
      <c r="A213" s="249">
        <v>2</v>
      </c>
      <c r="B213" s="250">
        <v>2</v>
      </c>
      <c r="C213" s="250">
        <v>8</v>
      </c>
      <c r="D213" s="250">
        <v>8</v>
      </c>
      <c r="E213" s="250" t="s">
        <v>268</v>
      </c>
      <c r="F213" s="251" t="s">
        <v>138</v>
      </c>
      <c r="G213" s="252"/>
      <c r="H213" s="252">
        <v>0</v>
      </c>
      <c r="I213" s="252"/>
      <c r="J213" s="252">
        <f>SUBTOTAL(9,G213:I213)</f>
        <v>0</v>
      </c>
      <c r="K213" s="252">
        <f t="shared" si="9"/>
        <v>0</v>
      </c>
      <c r="L213" s="229"/>
      <c r="M213" s="37"/>
    </row>
    <row r="214" spans="1:15" hidden="1" x14ac:dyDescent="0.3">
      <c r="A214" s="249">
        <v>2</v>
      </c>
      <c r="B214" s="250">
        <v>2</v>
      </c>
      <c r="C214" s="250">
        <v>8</v>
      </c>
      <c r="D214" s="250">
        <v>8</v>
      </c>
      <c r="E214" s="250" t="s">
        <v>269</v>
      </c>
      <c r="F214" s="251" t="s">
        <v>139</v>
      </c>
      <c r="G214" s="252"/>
      <c r="H214" s="252">
        <v>0</v>
      </c>
      <c r="I214" s="252"/>
      <c r="J214" s="252">
        <f>SUBTOTAL(9,G214:I214)</f>
        <v>0</v>
      </c>
      <c r="K214" s="252">
        <f t="shared" si="9"/>
        <v>0</v>
      </c>
      <c r="L214" s="229"/>
      <c r="M214" s="37"/>
    </row>
    <row r="215" spans="1:15" hidden="1" x14ac:dyDescent="0.3">
      <c r="A215" s="249">
        <v>2</v>
      </c>
      <c r="B215" s="250">
        <v>2</v>
      </c>
      <c r="C215" s="250">
        <v>8</v>
      </c>
      <c r="D215" s="250">
        <v>8</v>
      </c>
      <c r="E215" s="250" t="s">
        <v>270</v>
      </c>
      <c r="F215" s="251" t="s">
        <v>140</v>
      </c>
      <c r="G215" s="252"/>
      <c r="H215" s="252">
        <v>0</v>
      </c>
      <c r="I215" s="252"/>
      <c r="J215" s="252">
        <f>SUBTOTAL(9,G215:I215)</f>
        <v>0</v>
      </c>
      <c r="K215" s="252">
        <f t="shared" si="9"/>
        <v>0</v>
      </c>
      <c r="L215" s="229"/>
      <c r="M215" s="37"/>
    </row>
    <row r="216" spans="1:15" hidden="1" x14ac:dyDescent="0.3">
      <c r="A216" s="245">
        <v>2</v>
      </c>
      <c r="B216" s="246">
        <v>2</v>
      </c>
      <c r="C216" s="246">
        <v>8</v>
      </c>
      <c r="D216" s="246">
        <v>9</v>
      </c>
      <c r="E216" s="246"/>
      <c r="F216" s="256" t="s">
        <v>141</v>
      </c>
      <c r="G216" s="248">
        <f>SUM(G217:G221)</f>
        <v>0</v>
      </c>
      <c r="H216" s="248">
        <f>SUM(H217:H221)</f>
        <v>0</v>
      </c>
      <c r="I216" s="248">
        <f>SUM(I217:I221)</f>
        <v>0</v>
      </c>
      <c r="J216" s="248">
        <f>SUM(J217:J221)</f>
        <v>0</v>
      </c>
      <c r="K216" s="248">
        <f t="shared" si="9"/>
        <v>0</v>
      </c>
      <c r="L216" s="229"/>
      <c r="M216" s="37"/>
    </row>
    <row r="217" spans="1:15" ht="22.5" hidden="1" x14ac:dyDescent="0.3">
      <c r="A217" s="250">
        <v>2</v>
      </c>
      <c r="B217" s="250">
        <v>2</v>
      </c>
      <c r="C217" s="250">
        <v>8</v>
      </c>
      <c r="D217" s="250">
        <v>9</v>
      </c>
      <c r="E217" s="250" t="s">
        <v>268</v>
      </c>
      <c r="F217" s="251" t="s">
        <v>278</v>
      </c>
      <c r="G217" s="252"/>
      <c r="H217" s="252">
        <v>0</v>
      </c>
      <c r="I217" s="252"/>
      <c r="J217" s="252">
        <f>SUBTOTAL(9,G217:I217)</f>
        <v>0</v>
      </c>
      <c r="K217" s="252">
        <f t="shared" si="9"/>
        <v>0</v>
      </c>
      <c r="L217" s="229"/>
      <c r="M217" s="37"/>
    </row>
    <row r="218" spans="1:15" ht="22.5" hidden="1" x14ac:dyDescent="0.3">
      <c r="A218" s="250">
        <v>2</v>
      </c>
      <c r="B218" s="250">
        <v>2</v>
      </c>
      <c r="C218" s="250">
        <v>8</v>
      </c>
      <c r="D218" s="250">
        <v>9</v>
      </c>
      <c r="E218" s="250" t="s">
        <v>269</v>
      </c>
      <c r="F218" s="251" t="s">
        <v>279</v>
      </c>
      <c r="G218" s="252"/>
      <c r="H218" s="252">
        <v>0</v>
      </c>
      <c r="I218" s="252"/>
      <c r="J218" s="252">
        <f>SUBTOTAL(9,G218:I218)</f>
        <v>0</v>
      </c>
      <c r="K218" s="252">
        <f t="shared" si="9"/>
        <v>0</v>
      </c>
      <c r="L218" s="229"/>
      <c r="M218" s="37"/>
    </row>
    <row r="219" spans="1:15" ht="33.75" hidden="1" x14ac:dyDescent="0.3">
      <c r="A219" s="250">
        <v>2</v>
      </c>
      <c r="B219" s="250">
        <v>2</v>
      </c>
      <c r="C219" s="250">
        <v>8</v>
      </c>
      <c r="D219" s="250">
        <v>9</v>
      </c>
      <c r="E219" s="250" t="s">
        <v>270</v>
      </c>
      <c r="F219" s="251" t="s">
        <v>317</v>
      </c>
      <c r="G219" s="252"/>
      <c r="H219" s="252">
        <v>0</v>
      </c>
      <c r="I219" s="252"/>
      <c r="J219" s="252">
        <f>SUBTOTAL(9,G219:I219)</f>
        <v>0</v>
      </c>
      <c r="K219" s="252">
        <f t="shared" si="9"/>
        <v>0</v>
      </c>
      <c r="L219" s="229"/>
      <c r="M219" s="37"/>
    </row>
    <row r="220" spans="1:15" ht="33.75" hidden="1" x14ac:dyDescent="0.3">
      <c r="A220" s="250">
        <v>2</v>
      </c>
      <c r="B220" s="250">
        <v>2</v>
      </c>
      <c r="C220" s="250">
        <v>8</v>
      </c>
      <c r="D220" s="250">
        <v>9</v>
      </c>
      <c r="E220" s="250" t="s">
        <v>271</v>
      </c>
      <c r="F220" s="251" t="s">
        <v>280</v>
      </c>
      <c r="G220" s="252"/>
      <c r="H220" s="252">
        <v>0</v>
      </c>
      <c r="I220" s="252"/>
      <c r="J220" s="252">
        <f>SUBTOTAL(9,G220:I220)</f>
        <v>0</v>
      </c>
      <c r="K220" s="252">
        <f t="shared" si="9"/>
        <v>0</v>
      </c>
      <c r="L220" s="229"/>
      <c r="M220" s="37"/>
    </row>
    <row r="221" spans="1:15" ht="22.5" hidden="1" x14ac:dyDescent="0.3">
      <c r="A221" s="249">
        <v>2</v>
      </c>
      <c r="B221" s="250">
        <v>2</v>
      </c>
      <c r="C221" s="250">
        <v>8</v>
      </c>
      <c r="D221" s="250">
        <v>9</v>
      </c>
      <c r="E221" s="250" t="s">
        <v>275</v>
      </c>
      <c r="F221" s="251" t="s">
        <v>142</v>
      </c>
      <c r="G221" s="252"/>
      <c r="H221" s="252">
        <v>0</v>
      </c>
      <c r="I221" s="252"/>
      <c r="J221" s="252">
        <f>SUBTOTAL(9,G221:I221)</f>
        <v>0</v>
      </c>
      <c r="K221" s="252">
        <f t="shared" si="9"/>
        <v>0</v>
      </c>
      <c r="L221" s="229"/>
      <c r="M221" s="37"/>
    </row>
    <row r="222" spans="1:15" ht="22.5" x14ac:dyDescent="0.3">
      <c r="A222" s="241">
        <v>2</v>
      </c>
      <c r="B222" s="242">
        <v>2</v>
      </c>
      <c r="C222" s="242">
        <v>9</v>
      </c>
      <c r="D222" s="242"/>
      <c r="E222" s="242"/>
      <c r="F222" s="243" t="s">
        <v>1099</v>
      </c>
      <c r="G222" s="265">
        <f>G223</f>
        <v>0</v>
      </c>
      <c r="H222" s="265">
        <f>H223</f>
        <v>35000</v>
      </c>
      <c r="I222" s="265">
        <f t="shared" ref="I222:J223" si="10">I223</f>
        <v>0</v>
      </c>
      <c r="J222" s="265">
        <f>J223</f>
        <v>35000</v>
      </c>
      <c r="K222" s="265">
        <f t="shared" si="9"/>
        <v>3.5925849528257617E-3</v>
      </c>
      <c r="L222" s="229"/>
      <c r="M222" s="37"/>
      <c r="N222" s="206"/>
      <c r="O222" s="207"/>
    </row>
    <row r="223" spans="1:15" x14ac:dyDescent="0.3">
      <c r="A223" s="249">
        <v>2</v>
      </c>
      <c r="B223" s="250">
        <v>2</v>
      </c>
      <c r="C223" s="250">
        <v>9</v>
      </c>
      <c r="D223" s="250">
        <v>2</v>
      </c>
      <c r="E223" s="250"/>
      <c r="F223" s="251" t="s">
        <v>1100</v>
      </c>
      <c r="G223" s="252">
        <f>G224</f>
        <v>0</v>
      </c>
      <c r="H223" s="260">
        <v>35000</v>
      </c>
      <c r="I223" s="252">
        <f t="shared" si="10"/>
        <v>0</v>
      </c>
      <c r="J223" s="252">
        <f t="shared" si="10"/>
        <v>35000</v>
      </c>
      <c r="K223" s="252">
        <f t="shared" si="9"/>
        <v>3.5925849528257617E-3</v>
      </c>
      <c r="L223" s="229"/>
      <c r="M223" s="37"/>
    </row>
    <row r="224" spans="1:15" x14ac:dyDescent="0.3">
      <c r="A224" s="249">
        <v>2</v>
      </c>
      <c r="B224" s="250">
        <v>2</v>
      </c>
      <c r="C224" s="250">
        <v>9</v>
      </c>
      <c r="D224" s="250">
        <v>2</v>
      </c>
      <c r="E224" s="250" t="s">
        <v>268</v>
      </c>
      <c r="F224" s="251" t="s">
        <v>1100</v>
      </c>
      <c r="G224" s="252"/>
      <c r="H224" s="252">
        <v>35000</v>
      </c>
      <c r="I224" s="252"/>
      <c r="J224" s="252">
        <f>SUBTOTAL(9,G224:I224)</f>
        <v>35000</v>
      </c>
      <c r="K224" s="252">
        <f t="shared" si="9"/>
        <v>3.5925849528257617E-3</v>
      </c>
      <c r="L224" s="229"/>
      <c r="M224" s="37"/>
    </row>
    <row r="225" spans="1:13" x14ac:dyDescent="0.3">
      <c r="A225" s="236">
        <v>2</v>
      </c>
      <c r="B225" s="237">
        <v>3</v>
      </c>
      <c r="C225" s="238"/>
      <c r="D225" s="238"/>
      <c r="E225" s="238"/>
      <c r="F225" s="239" t="s">
        <v>15</v>
      </c>
      <c r="G225" s="240">
        <f>+G226+G238+G247+G260+G265+G276+G304+G320+G326</f>
        <v>0</v>
      </c>
      <c r="H225" s="240">
        <f>+H226+H238+H247+H260+H265+H276+H304+H320+H326</f>
        <v>285132448.2536</v>
      </c>
      <c r="I225" s="240">
        <f>+I226+I238+I247+I260+I265+I276+I304+I320+I326</f>
        <v>0</v>
      </c>
      <c r="J225" s="240">
        <f>+J226+J238+J247+J260+J265+J276+J304+J320+J326</f>
        <v>303760283.10360003</v>
      </c>
      <c r="K225" s="240">
        <f t="shared" si="9"/>
        <v>31.179560638402481</v>
      </c>
      <c r="L225" s="229"/>
      <c r="M225" s="37"/>
    </row>
    <row r="226" spans="1:13" ht="22.5" x14ac:dyDescent="0.3">
      <c r="A226" s="241">
        <v>2</v>
      </c>
      <c r="B226" s="242">
        <v>3</v>
      </c>
      <c r="C226" s="242">
        <v>1</v>
      </c>
      <c r="D226" s="242"/>
      <c r="E226" s="242"/>
      <c r="F226" s="243" t="s">
        <v>16</v>
      </c>
      <c r="G226" s="244">
        <f>+G227+G230+G232+G236</f>
        <v>0</v>
      </c>
      <c r="H226" s="244">
        <f>+H227+H230+H232+H236</f>
        <v>16838322</v>
      </c>
      <c r="I226" s="244">
        <f>+I227+I230+I232+I236</f>
        <v>0</v>
      </c>
      <c r="J226" s="244">
        <f>+J227+J230+J232+J236</f>
        <v>16838322</v>
      </c>
      <c r="K226" s="244">
        <f t="shared" si="9"/>
        <v>1.7283743499438564</v>
      </c>
      <c r="L226" s="229"/>
      <c r="M226" s="37"/>
    </row>
    <row r="227" spans="1:13" ht="22.5" x14ac:dyDescent="0.3">
      <c r="A227" s="245">
        <v>2</v>
      </c>
      <c r="B227" s="246">
        <v>3</v>
      </c>
      <c r="C227" s="246">
        <v>1</v>
      </c>
      <c r="D227" s="246">
        <v>1</v>
      </c>
      <c r="E227" s="246"/>
      <c r="F227" s="256" t="s">
        <v>143</v>
      </c>
      <c r="G227" s="248">
        <f>SUM(G228:G228)</f>
        <v>0</v>
      </c>
      <c r="H227" s="248">
        <f>SUM(H228:H228)</f>
        <v>16834738</v>
      </c>
      <c r="I227" s="248">
        <f>SUM(I228:I228)</f>
        <v>0</v>
      </c>
      <c r="J227" s="248">
        <f>SUM(J228:J228)</f>
        <v>16834738</v>
      </c>
      <c r="K227" s="248">
        <f t="shared" si="9"/>
        <v>1.7280064692446873</v>
      </c>
      <c r="L227" s="229"/>
      <c r="M227" s="37"/>
    </row>
    <row r="228" spans="1:13" ht="22.5" x14ac:dyDescent="0.3">
      <c r="A228" s="257">
        <v>2</v>
      </c>
      <c r="B228" s="250">
        <v>3</v>
      </c>
      <c r="C228" s="250">
        <v>1</v>
      </c>
      <c r="D228" s="250">
        <v>1</v>
      </c>
      <c r="E228" s="250" t="s">
        <v>268</v>
      </c>
      <c r="F228" s="251" t="s">
        <v>143</v>
      </c>
      <c r="G228" s="252"/>
      <c r="H228" s="252">
        <v>16834738</v>
      </c>
      <c r="I228" s="252"/>
      <c r="J228" s="252">
        <f>SUBTOTAL(9,G228:I228)</f>
        <v>16834738</v>
      </c>
      <c r="K228" s="252">
        <f t="shared" si="9"/>
        <v>1.7280064692446873</v>
      </c>
      <c r="L228" s="229"/>
      <c r="M228" s="37"/>
    </row>
    <row r="229" spans="1:13" hidden="1" x14ac:dyDescent="0.3">
      <c r="A229" s="257">
        <v>2</v>
      </c>
      <c r="B229" s="250">
        <v>3</v>
      </c>
      <c r="C229" s="250">
        <v>1</v>
      </c>
      <c r="D229" s="250">
        <v>1</v>
      </c>
      <c r="E229" s="250" t="s">
        <v>269</v>
      </c>
      <c r="F229" s="251" t="s">
        <v>144</v>
      </c>
      <c r="G229" s="259"/>
      <c r="H229" s="259">
        <v>0</v>
      </c>
      <c r="I229" s="259"/>
      <c r="J229" s="252">
        <f>SUBTOTAL(9,G229:I229)</f>
        <v>0</v>
      </c>
      <c r="K229" s="252">
        <f t="shared" si="9"/>
        <v>0</v>
      </c>
      <c r="L229" s="229"/>
      <c r="M229" s="37"/>
    </row>
    <row r="230" spans="1:13" hidden="1" x14ac:dyDescent="0.3">
      <c r="A230" s="245">
        <v>2</v>
      </c>
      <c r="B230" s="246">
        <v>3</v>
      </c>
      <c r="C230" s="246">
        <v>1</v>
      </c>
      <c r="D230" s="246">
        <v>2</v>
      </c>
      <c r="E230" s="246"/>
      <c r="F230" s="256" t="s">
        <v>146</v>
      </c>
      <c r="G230" s="263">
        <f>+G231</f>
        <v>0</v>
      </c>
      <c r="H230" s="263">
        <f>+H231</f>
        <v>0</v>
      </c>
      <c r="I230" s="263">
        <f>+I231</f>
        <v>0</v>
      </c>
      <c r="J230" s="263">
        <f>+J231</f>
        <v>0</v>
      </c>
      <c r="K230" s="263">
        <f t="shared" si="9"/>
        <v>0</v>
      </c>
      <c r="L230" s="229"/>
      <c r="M230" s="37"/>
    </row>
    <row r="231" spans="1:13" hidden="1" x14ac:dyDescent="0.3">
      <c r="A231" s="257">
        <v>2</v>
      </c>
      <c r="B231" s="250">
        <v>3</v>
      </c>
      <c r="C231" s="250">
        <v>1</v>
      </c>
      <c r="D231" s="250">
        <v>2</v>
      </c>
      <c r="E231" s="250" t="s">
        <v>268</v>
      </c>
      <c r="F231" s="251" t="s">
        <v>146</v>
      </c>
      <c r="G231" s="259"/>
      <c r="H231" s="259">
        <v>0</v>
      </c>
      <c r="I231" s="259"/>
      <c r="J231" s="252">
        <f>SUBTOTAL(9,G231:I231)</f>
        <v>0</v>
      </c>
      <c r="K231" s="252">
        <f t="shared" si="9"/>
        <v>0</v>
      </c>
      <c r="L231" s="229"/>
      <c r="M231" s="37"/>
    </row>
    <row r="232" spans="1:13" ht="22.5" hidden="1" x14ac:dyDescent="0.3">
      <c r="A232" s="245">
        <v>2</v>
      </c>
      <c r="B232" s="246">
        <v>3</v>
      </c>
      <c r="C232" s="246">
        <v>1</v>
      </c>
      <c r="D232" s="246">
        <v>3</v>
      </c>
      <c r="E232" s="246"/>
      <c r="F232" s="256" t="s">
        <v>145</v>
      </c>
      <c r="G232" s="248">
        <f>SUM(G233:G235)</f>
        <v>0</v>
      </c>
      <c r="H232" s="248">
        <f>SUM(H233:H235)</f>
        <v>0</v>
      </c>
      <c r="I232" s="248">
        <f>SUM(I233:I235)</f>
        <v>0</v>
      </c>
      <c r="J232" s="248">
        <f>SUM(J233:J235)</f>
        <v>0</v>
      </c>
      <c r="K232" s="248">
        <f t="shared" si="9"/>
        <v>0</v>
      </c>
      <c r="L232" s="229"/>
      <c r="M232" s="37"/>
    </row>
    <row r="233" spans="1:13" hidden="1" x14ac:dyDescent="0.3">
      <c r="A233" s="257">
        <v>2</v>
      </c>
      <c r="B233" s="250">
        <v>3</v>
      </c>
      <c r="C233" s="250">
        <v>1</v>
      </c>
      <c r="D233" s="250">
        <v>3</v>
      </c>
      <c r="E233" s="250" t="s">
        <v>268</v>
      </c>
      <c r="F233" s="251" t="s">
        <v>147</v>
      </c>
      <c r="G233" s="252"/>
      <c r="H233" s="252">
        <v>0</v>
      </c>
      <c r="I233" s="252"/>
      <c r="J233" s="252">
        <f>SUBTOTAL(9,G233:I233)</f>
        <v>0</v>
      </c>
      <c r="K233" s="252">
        <f t="shared" si="9"/>
        <v>0</v>
      </c>
      <c r="L233" s="229"/>
      <c r="M233" s="37"/>
    </row>
    <row r="234" spans="1:13" hidden="1" x14ac:dyDescent="0.3">
      <c r="A234" s="257">
        <v>2</v>
      </c>
      <c r="B234" s="250">
        <v>3</v>
      </c>
      <c r="C234" s="250">
        <v>1</v>
      </c>
      <c r="D234" s="250">
        <v>3</v>
      </c>
      <c r="E234" s="250" t="s">
        <v>269</v>
      </c>
      <c r="F234" s="251" t="s">
        <v>148</v>
      </c>
      <c r="G234" s="252"/>
      <c r="H234" s="252">
        <v>0</v>
      </c>
      <c r="I234" s="252"/>
      <c r="J234" s="252">
        <f>SUBTOTAL(9,G234:I234)</f>
        <v>0</v>
      </c>
      <c r="K234" s="252">
        <f t="shared" si="9"/>
        <v>0</v>
      </c>
      <c r="L234" s="229"/>
      <c r="M234" s="37"/>
    </row>
    <row r="235" spans="1:13" hidden="1" x14ac:dyDescent="0.3">
      <c r="A235" s="257">
        <v>2</v>
      </c>
      <c r="B235" s="250">
        <v>3</v>
      </c>
      <c r="C235" s="250">
        <v>1</v>
      </c>
      <c r="D235" s="250">
        <v>3</v>
      </c>
      <c r="E235" s="250" t="s">
        <v>270</v>
      </c>
      <c r="F235" s="251" t="s">
        <v>149</v>
      </c>
      <c r="G235" s="259"/>
      <c r="H235" s="252">
        <v>0</v>
      </c>
      <c r="I235" s="259"/>
      <c r="J235" s="252">
        <f>SUBTOTAL(9,G235:I235)</f>
        <v>0</v>
      </c>
      <c r="K235" s="252">
        <f t="shared" si="9"/>
        <v>0</v>
      </c>
      <c r="L235" s="229"/>
      <c r="M235" s="37"/>
    </row>
    <row r="236" spans="1:13" ht="22.5" x14ac:dyDescent="0.3">
      <c r="A236" s="245">
        <v>2</v>
      </c>
      <c r="B236" s="246">
        <v>3</v>
      </c>
      <c r="C236" s="246">
        <v>1</v>
      </c>
      <c r="D236" s="246">
        <v>4</v>
      </c>
      <c r="E236" s="246"/>
      <c r="F236" s="256" t="s">
        <v>150</v>
      </c>
      <c r="G236" s="263">
        <f>+G237</f>
        <v>0</v>
      </c>
      <c r="H236" s="263">
        <f>+H237</f>
        <v>3584</v>
      </c>
      <c r="I236" s="263">
        <f>+I237</f>
        <v>0</v>
      </c>
      <c r="J236" s="263">
        <f>+J237</f>
        <v>3584</v>
      </c>
      <c r="K236" s="263">
        <f t="shared" si="9"/>
        <v>3.6788069916935794E-4</v>
      </c>
      <c r="L236" s="229"/>
      <c r="M236" s="37"/>
    </row>
    <row r="237" spans="1:13" ht="22.5" x14ac:dyDescent="0.3">
      <c r="A237" s="257">
        <v>2</v>
      </c>
      <c r="B237" s="250">
        <v>3</v>
      </c>
      <c r="C237" s="250">
        <v>1</v>
      </c>
      <c r="D237" s="250">
        <v>4</v>
      </c>
      <c r="E237" s="250" t="s">
        <v>268</v>
      </c>
      <c r="F237" s="251" t="s">
        <v>150</v>
      </c>
      <c r="G237" s="259"/>
      <c r="H237" s="259">
        <v>3584</v>
      </c>
      <c r="I237" s="259"/>
      <c r="J237" s="252">
        <f>SUBTOTAL(9,G237:I237)</f>
        <v>3584</v>
      </c>
      <c r="K237" s="252">
        <f t="shared" si="9"/>
        <v>3.6788069916935794E-4</v>
      </c>
      <c r="L237" s="229"/>
      <c r="M237" s="37"/>
    </row>
    <row r="238" spans="1:13" x14ac:dyDescent="0.3">
      <c r="A238" s="241">
        <v>2</v>
      </c>
      <c r="B238" s="242">
        <v>3</v>
      </c>
      <c r="C238" s="242">
        <v>2</v>
      </c>
      <c r="D238" s="242"/>
      <c r="E238" s="242"/>
      <c r="F238" s="243" t="s">
        <v>17</v>
      </c>
      <c r="G238" s="244">
        <f>+G239+G241+G243+G245</f>
        <v>0</v>
      </c>
      <c r="H238" s="244">
        <f>+H239+H241+H243+H245</f>
        <v>2934645</v>
      </c>
      <c r="I238" s="244">
        <f>+I239+I241+I243+I245</f>
        <v>0</v>
      </c>
      <c r="J238" s="244">
        <f>+J239+J241+J243+J245</f>
        <v>2934645</v>
      </c>
      <c r="K238" s="244">
        <f t="shared" si="9"/>
        <v>0.3012274705395816</v>
      </c>
      <c r="L238" s="229"/>
      <c r="M238" s="37"/>
    </row>
    <row r="239" spans="1:13" x14ac:dyDescent="0.3">
      <c r="A239" s="245">
        <v>2</v>
      </c>
      <c r="B239" s="246">
        <v>3</v>
      </c>
      <c r="C239" s="246">
        <v>2</v>
      </c>
      <c r="D239" s="246">
        <v>1</v>
      </c>
      <c r="E239" s="246"/>
      <c r="F239" s="256" t="s">
        <v>151</v>
      </c>
      <c r="G239" s="263">
        <f>+G240</f>
        <v>0</v>
      </c>
      <c r="H239" s="263">
        <f>+H240</f>
        <v>2883685</v>
      </c>
      <c r="I239" s="263">
        <f>+I240</f>
        <v>0</v>
      </c>
      <c r="J239" s="263">
        <f>+J240</f>
        <v>2883685</v>
      </c>
      <c r="K239" s="263">
        <f t="shared" si="9"/>
        <v>0.29599666684826731</v>
      </c>
      <c r="L239" s="229"/>
      <c r="M239" s="37"/>
    </row>
    <row r="240" spans="1:13" x14ac:dyDescent="0.3">
      <c r="A240" s="257">
        <v>2</v>
      </c>
      <c r="B240" s="250">
        <v>3</v>
      </c>
      <c r="C240" s="250">
        <v>2</v>
      </c>
      <c r="D240" s="250">
        <v>1</v>
      </c>
      <c r="E240" s="250" t="s">
        <v>268</v>
      </c>
      <c r="F240" s="251" t="s">
        <v>151</v>
      </c>
      <c r="G240" s="259"/>
      <c r="H240" s="252">
        <v>2883685</v>
      </c>
      <c r="I240" s="259"/>
      <c r="J240" s="252">
        <f>SUBTOTAL(9,G240:I240)</f>
        <v>2883685</v>
      </c>
      <c r="K240" s="252">
        <f t="shared" si="9"/>
        <v>0.29599666684826731</v>
      </c>
      <c r="L240" s="229"/>
      <c r="M240" s="37"/>
    </row>
    <row r="241" spans="1:13" x14ac:dyDescent="0.3">
      <c r="A241" s="245">
        <v>2</v>
      </c>
      <c r="B241" s="246">
        <v>3</v>
      </c>
      <c r="C241" s="246">
        <v>2</v>
      </c>
      <c r="D241" s="246">
        <v>2</v>
      </c>
      <c r="E241" s="246"/>
      <c r="F241" s="256" t="s">
        <v>152</v>
      </c>
      <c r="G241" s="263">
        <f>+G242</f>
        <v>0</v>
      </c>
      <c r="H241" s="263">
        <f>+H242</f>
        <v>42000</v>
      </c>
      <c r="I241" s="263">
        <f>+I242</f>
        <v>0</v>
      </c>
      <c r="J241" s="263">
        <f>+J242</f>
        <v>42000</v>
      </c>
      <c r="K241" s="263">
        <f t="shared" si="9"/>
        <v>4.3111019433909135E-3</v>
      </c>
      <c r="L241" s="229"/>
      <c r="M241" s="37"/>
    </row>
    <row r="242" spans="1:13" x14ac:dyDescent="0.3">
      <c r="A242" s="257">
        <v>2</v>
      </c>
      <c r="B242" s="250">
        <v>3</v>
      </c>
      <c r="C242" s="250">
        <v>2</v>
      </c>
      <c r="D242" s="250">
        <v>2</v>
      </c>
      <c r="E242" s="250" t="s">
        <v>268</v>
      </c>
      <c r="F242" s="251" t="s">
        <v>152</v>
      </c>
      <c r="G242" s="259"/>
      <c r="H242" s="252">
        <v>42000</v>
      </c>
      <c r="I242" s="259"/>
      <c r="J242" s="252">
        <f>SUBTOTAL(9,G242:I242)</f>
        <v>42000</v>
      </c>
      <c r="K242" s="252">
        <f t="shared" si="9"/>
        <v>4.3111019433909135E-3</v>
      </c>
      <c r="L242" s="229"/>
      <c r="M242" s="37"/>
    </row>
    <row r="243" spans="1:13" x14ac:dyDescent="0.3">
      <c r="A243" s="245">
        <v>2</v>
      </c>
      <c r="B243" s="246">
        <v>3</v>
      </c>
      <c r="C243" s="246">
        <v>2</v>
      </c>
      <c r="D243" s="246">
        <v>3</v>
      </c>
      <c r="E243" s="246"/>
      <c r="F243" s="256" t="s">
        <v>153</v>
      </c>
      <c r="G243" s="263">
        <f>+G244</f>
        <v>0</v>
      </c>
      <c r="H243" s="263">
        <f>+H244</f>
        <v>8960</v>
      </c>
      <c r="I243" s="263">
        <f>+I244</f>
        <v>0</v>
      </c>
      <c r="J243" s="263">
        <f>+J244</f>
        <v>8960</v>
      </c>
      <c r="K243" s="263">
        <f t="shared" si="9"/>
        <v>9.1970174792339486E-4</v>
      </c>
      <c r="L243" s="229"/>
      <c r="M243" s="37"/>
    </row>
    <row r="244" spans="1:13" x14ac:dyDescent="0.3">
      <c r="A244" s="257">
        <v>2</v>
      </c>
      <c r="B244" s="250">
        <v>3</v>
      </c>
      <c r="C244" s="250">
        <v>2</v>
      </c>
      <c r="D244" s="250">
        <v>3</v>
      </c>
      <c r="E244" s="250" t="s">
        <v>268</v>
      </c>
      <c r="F244" s="251" t="s">
        <v>153</v>
      </c>
      <c r="G244" s="259"/>
      <c r="H244" s="252">
        <v>8960</v>
      </c>
      <c r="I244" s="259"/>
      <c r="J244" s="252">
        <f>SUBTOTAL(9,G244:I244)</f>
        <v>8960</v>
      </c>
      <c r="K244" s="252">
        <f t="shared" si="9"/>
        <v>9.1970174792339486E-4</v>
      </c>
      <c r="L244" s="229"/>
      <c r="M244" s="37"/>
    </row>
    <row r="245" spans="1:13" hidden="1" x14ac:dyDescent="0.3">
      <c r="A245" s="245">
        <v>2</v>
      </c>
      <c r="B245" s="246">
        <v>3</v>
      </c>
      <c r="C245" s="246">
        <v>2</v>
      </c>
      <c r="D245" s="246">
        <v>4</v>
      </c>
      <c r="E245" s="246"/>
      <c r="F245" s="256" t="s">
        <v>18</v>
      </c>
      <c r="G245" s="263">
        <f>+G246</f>
        <v>0</v>
      </c>
      <c r="H245" s="263">
        <f>+H246</f>
        <v>0</v>
      </c>
      <c r="I245" s="263">
        <f>+I246</f>
        <v>0</v>
      </c>
      <c r="J245" s="263">
        <f>+J246</f>
        <v>0</v>
      </c>
      <c r="K245" s="263">
        <f t="shared" si="9"/>
        <v>0</v>
      </c>
      <c r="L245" s="229"/>
      <c r="M245" s="37"/>
    </row>
    <row r="246" spans="1:13" hidden="1" x14ac:dyDescent="0.3">
      <c r="A246" s="257">
        <v>2</v>
      </c>
      <c r="B246" s="250">
        <v>3</v>
      </c>
      <c r="C246" s="250">
        <v>2</v>
      </c>
      <c r="D246" s="250">
        <v>4</v>
      </c>
      <c r="E246" s="250" t="s">
        <v>268</v>
      </c>
      <c r="F246" s="251" t="s">
        <v>18</v>
      </c>
      <c r="G246" s="259"/>
      <c r="H246" s="259">
        <v>0</v>
      </c>
      <c r="I246" s="259"/>
      <c r="J246" s="252">
        <f>SUBTOTAL(9,G246:I246)</f>
        <v>0</v>
      </c>
      <c r="K246" s="252">
        <f t="shared" si="9"/>
        <v>0</v>
      </c>
      <c r="L246" s="229"/>
      <c r="M246" s="37"/>
    </row>
    <row r="247" spans="1:13" ht="22.5" x14ac:dyDescent="0.3">
      <c r="A247" s="241">
        <v>2</v>
      </c>
      <c r="B247" s="242">
        <v>3</v>
      </c>
      <c r="C247" s="242">
        <v>3</v>
      </c>
      <c r="D247" s="242"/>
      <c r="E247" s="242"/>
      <c r="F247" s="243" t="s">
        <v>318</v>
      </c>
      <c r="G247" s="244">
        <f>+G248+G250+G252+G254+G256+G258</f>
        <v>0</v>
      </c>
      <c r="H247" s="244">
        <f>+H248+H250+H252+H254+H256+H258</f>
        <v>10282694</v>
      </c>
      <c r="I247" s="244">
        <f>+I248+I250+I252+I254+I256+I258</f>
        <v>0</v>
      </c>
      <c r="J247" s="244">
        <f>+J248+J250+J252+J254+J256+J258</f>
        <v>10282694</v>
      </c>
      <c r="K247" s="244">
        <f t="shared" si="9"/>
        <v>1.0554700496831926</v>
      </c>
      <c r="L247" s="229"/>
      <c r="M247" s="37"/>
    </row>
    <row r="248" spans="1:13" x14ac:dyDescent="0.3">
      <c r="A248" s="245">
        <v>2</v>
      </c>
      <c r="B248" s="246">
        <v>3</v>
      </c>
      <c r="C248" s="246">
        <v>3</v>
      </c>
      <c r="D248" s="246">
        <v>1</v>
      </c>
      <c r="E248" s="246"/>
      <c r="F248" s="256" t="s">
        <v>154</v>
      </c>
      <c r="G248" s="248">
        <f>G249</f>
        <v>0</v>
      </c>
      <c r="H248" s="248">
        <f>H249</f>
        <v>7703054</v>
      </c>
      <c r="I248" s="248">
        <f>I249</f>
        <v>0</v>
      </c>
      <c r="J248" s="248">
        <f>J249</f>
        <v>7703054</v>
      </c>
      <c r="K248" s="248">
        <f t="shared" si="9"/>
        <v>0.79068216832012261</v>
      </c>
      <c r="L248" s="229"/>
      <c r="M248" s="37"/>
    </row>
    <row r="249" spans="1:13" x14ac:dyDescent="0.3">
      <c r="A249" s="257">
        <v>2</v>
      </c>
      <c r="B249" s="250">
        <v>3</v>
      </c>
      <c r="C249" s="250">
        <v>3</v>
      </c>
      <c r="D249" s="250">
        <v>1</v>
      </c>
      <c r="E249" s="250" t="s">
        <v>268</v>
      </c>
      <c r="F249" s="251" t="s">
        <v>154</v>
      </c>
      <c r="G249" s="252"/>
      <c r="H249" s="252">
        <v>7703054</v>
      </c>
      <c r="I249" s="252"/>
      <c r="J249" s="252">
        <f>SUBTOTAL(9,G249:I249)</f>
        <v>7703054</v>
      </c>
      <c r="K249" s="252">
        <f t="shared" si="9"/>
        <v>0.79068216832012261</v>
      </c>
      <c r="L249" s="229"/>
      <c r="M249" s="37"/>
    </row>
    <row r="250" spans="1:13" x14ac:dyDescent="0.3">
      <c r="A250" s="245">
        <v>2</v>
      </c>
      <c r="B250" s="246">
        <v>3</v>
      </c>
      <c r="C250" s="246">
        <v>3</v>
      </c>
      <c r="D250" s="246">
        <v>2</v>
      </c>
      <c r="E250" s="246"/>
      <c r="F250" s="256" t="s">
        <v>155</v>
      </c>
      <c r="G250" s="263">
        <f>+G251</f>
        <v>0</v>
      </c>
      <c r="H250" s="263">
        <f>+H251</f>
        <v>2474640</v>
      </c>
      <c r="I250" s="263">
        <f>+I251</f>
        <v>0</v>
      </c>
      <c r="J250" s="263">
        <f>+J251</f>
        <v>2474640</v>
      </c>
      <c r="K250" s="263">
        <f t="shared" si="9"/>
        <v>0.25401012650459259</v>
      </c>
      <c r="L250" s="229"/>
      <c r="M250" s="37"/>
    </row>
    <row r="251" spans="1:13" x14ac:dyDescent="0.3">
      <c r="A251" s="257">
        <v>2</v>
      </c>
      <c r="B251" s="250">
        <v>3</v>
      </c>
      <c r="C251" s="250">
        <v>3</v>
      </c>
      <c r="D251" s="250">
        <v>2</v>
      </c>
      <c r="E251" s="250" t="s">
        <v>268</v>
      </c>
      <c r="F251" s="251" t="s">
        <v>155</v>
      </c>
      <c r="G251" s="252"/>
      <c r="H251" s="252">
        <v>2474640</v>
      </c>
      <c r="I251" s="252"/>
      <c r="J251" s="252">
        <f>SUBTOTAL(9,G251:I251)</f>
        <v>2474640</v>
      </c>
      <c r="K251" s="252">
        <f t="shared" si="9"/>
        <v>0.25401012650459259</v>
      </c>
      <c r="L251" s="229"/>
      <c r="M251" s="37"/>
    </row>
    <row r="252" spans="1:13" x14ac:dyDescent="0.3">
      <c r="A252" s="245">
        <v>2</v>
      </c>
      <c r="B252" s="246">
        <v>3</v>
      </c>
      <c r="C252" s="246">
        <v>3</v>
      </c>
      <c r="D252" s="246">
        <v>3</v>
      </c>
      <c r="E252" s="246"/>
      <c r="F252" s="256" t="s">
        <v>156</v>
      </c>
      <c r="G252" s="263">
        <f>+G253</f>
        <v>0</v>
      </c>
      <c r="H252" s="263">
        <f>+H253</f>
        <v>105000</v>
      </c>
      <c r="I252" s="263">
        <f>+I253</f>
        <v>0</v>
      </c>
      <c r="J252" s="263">
        <f>+J253</f>
        <v>105000</v>
      </c>
      <c r="K252" s="263">
        <f t="shared" si="9"/>
        <v>1.0777754858477283E-2</v>
      </c>
      <c r="L252" s="229"/>
      <c r="M252" s="37"/>
    </row>
    <row r="253" spans="1:13" x14ac:dyDescent="0.3">
      <c r="A253" s="257">
        <v>2</v>
      </c>
      <c r="B253" s="250">
        <v>3</v>
      </c>
      <c r="C253" s="250">
        <v>3</v>
      </c>
      <c r="D253" s="250">
        <v>3</v>
      </c>
      <c r="E253" s="250" t="s">
        <v>268</v>
      </c>
      <c r="F253" s="251" t="s">
        <v>156</v>
      </c>
      <c r="G253" s="252"/>
      <c r="H253" s="252">
        <v>105000</v>
      </c>
      <c r="I253" s="252"/>
      <c r="J253" s="252">
        <f>SUBTOTAL(9,G253:I253)</f>
        <v>105000</v>
      </c>
      <c r="K253" s="252">
        <f t="shared" si="9"/>
        <v>1.0777754858477283E-2</v>
      </c>
      <c r="L253" s="229"/>
      <c r="M253" s="37"/>
    </row>
    <row r="254" spans="1:13" hidden="1" x14ac:dyDescent="0.3">
      <c r="A254" s="245">
        <v>2</v>
      </c>
      <c r="B254" s="246">
        <v>3</v>
      </c>
      <c r="C254" s="246">
        <v>3</v>
      </c>
      <c r="D254" s="246">
        <v>4</v>
      </c>
      <c r="E254" s="246"/>
      <c r="F254" s="256" t="s">
        <v>157</v>
      </c>
      <c r="G254" s="263">
        <f>+G255</f>
        <v>0</v>
      </c>
      <c r="H254" s="263">
        <f>+H255</f>
        <v>0</v>
      </c>
      <c r="I254" s="263">
        <f>+I255</f>
        <v>0</v>
      </c>
      <c r="J254" s="263">
        <f>+J255</f>
        <v>0</v>
      </c>
      <c r="K254" s="263">
        <f t="shared" si="9"/>
        <v>0</v>
      </c>
      <c r="L254" s="229"/>
      <c r="M254" s="37"/>
    </row>
    <row r="255" spans="1:13" hidden="1" x14ac:dyDescent="0.3">
      <c r="A255" s="257">
        <v>2</v>
      </c>
      <c r="B255" s="250">
        <v>3</v>
      </c>
      <c r="C255" s="250">
        <v>3</v>
      </c>
      <c r="D255" s="250">
        <v>4</v>
      </c>
      <c r="E255" s="250" t="s">
        <v>268</v>
      </c>
      <c r="F255" s="251" t="s">
        <v>157</v>
      </c>
      <c r="G255" s="259"/>
      <c r="H255" s="259">
        <v>0</v>
      </c>
      <c r="I255" s="259"/>
      <c r="J255" s="252">
        <f>SUBTOTAL(9,G255:I255)</f>
        <v>0</v>
      </c>
      <c r="K255" s="252">
        <f t="shared" si="9"/>
        <v>0</v>
      </c>
      <c r="L255" s="229"/>
      <c r="M255" s="37"/>
    </row>
    <row r="256" spans="1:13" hidden="1" x14ac:dyDescent="0.3">
      <c r="A256" s="245">
        <v>2</v>
      </c>
      <c r="B256" s="246">
        <v>3</v>
      </c>
      <c r="C256" s="246">
        <v>3</v>
      </c>
      <c r="D256" s="246">
        <v>5</v>
      </c>
      <c r="E256" s="246"/>
      <c r="F256" s="256" t="s">
        <v>158</v>
      </c>
      <c r="G256" s="263">
        <f>+G257</f>
        <v>0</v>
      </c>
      <c r="H256" s="263">
        <f>+H257</f>
        <v>0</v>
      </c>
      <c r="I256" s="263">
        <f>+I257</f>
        <v>0</v>
      </c>
      <c r="J256" s="263">
        <f>+J257</f>
        <v>0</v>
      </c>
      <c r="K256" s="263">
        <f t="shared" si="9"/>
        <v>0</v>
      </c>
      <c r="L256" s="229"/>
      <c r="M256" s="37"/>
    </row>
    <row r="257" spans="1:13" hidden="1" x14ac:dyDescent="0.3">
      <c r="A257" s="257">
        <v>2</v>
      </c>
      <c r="B257" s="250">
        <v>3</v>
      </c>
      <c r="C257" s="250">
        <v>3</v>
      </c>
      <c r="D257" s="250">
        <v>5</v>
      </c>
      <c r="E257" s="250" t="s">
        <v>268</v>
      </c>
      <c r="F257" s="251" t="s">
        <v>158</v>
      </c>
      <c r="G257" s="259"/>
      <c r="H257" s="259">
        <v>0</v>
      </c>
      <c r="I257" s="259"/>
      <c r="J257" s="252">
        <f>SUBTOTAL(9,G257:I257)</f>
        <v>0</v>
      </c>
      <c r="K257" s="252">
        <f t="shared" si="9"/>
        <v>0</v>
      </c>
      <c r="L257" s="229"/>
      <c r="M257" s="37"/>
    </row>
    <row r="258" spans="1:13" ht="22.5" hidden="1" x14ac:dyDescent="0.3">
      <c r="A258" s="245">
        <v>2</v>
      </c>
      <c r="B258" s="246">
        <v>3</v>
      </c>
      <c r="C258" s="246">
        <v>3</v>
      </c>
      <c r="D258" s="246">
        <v>6</v>
      </c>
      <c r="E258" s="246"/>
      <c r="F258" s="256" t="s">
        <v>159</v>
      </c>
      <c r="G258" s="263">
        <f>+G259</f>
        <v>0</v>
      </c>
      <c r="H258" s="263">
        <f>+H259</f>
        <v>0</v>
      </c>
      <c r="I258" s="263">
        <f>+I259</f>
        <v>0</v>
      </c>
      <c r="J258" s="263">
        <f>+J259</f>
        <v>0</v>
      </c>
      <c r="K258" s="263">
        <f t="shared" si="9"/>
        <v>0</v>
      </c>
      <c r="L258" s="229"/>
      <c r="M258" s="37"/>
    </row>
    <row r="259" spans="1:13" ht="22.5" hidden="1" x14ac:dyDescent="0.3">
      <c r="A259" s="257">
        <v>2</v>
      </c>
      <c r="B259" s="250">
        <v>3</v>
      </c>
      <c r="C259" s="250">
        <v>3</v>
      </c>
      <c r="D259" s="250">
        <v>6</v>
      </c>
      <c r="E259" s="250" t="s">
        <v>268</v>
      </c>
      <c r="F259" s="251" t="s">
        <v>159</v>
      </c>
      <c r="G259" s="252"/>
      <c r="H259" s="252">
        <v>0</v>
      </c>
      <c r="I259" s="252"/>
      <c r="J259" s="252">
        <f>SUBTOTAL(9,G259:I259)</f>
        <v>0</v>
      </c>
      <c r="K259" s="252">
        <f t="shared" si="9"/>
        <v>0</v>
      </c>
      <c r="L259" s="229"/>
      <c r="M259" s="37"/>
    </row>
    <row r="260" spans="1:13" x14ac:dyDescent="0.3">
      <c r="A260" s="241">
        <v>2</v>
      </c>
      <c r="B260" s="242">
        <v>3</v>
      </c>
      <c r="C260" s="242">
        <v>4</v>
      </c>
      <c r="D260" s="242"/>
      <c r="E260" s="242"/>
      <c r="F260" s="243" t="s">
        <v>319</v>
      </c>
      <c r="G260" s="244">
        <f>+G261+G263</f>
        <v>0</v>
      </c>
      <c r="H260" s="244">
        <f>+H261+H263</f>
        <v>94051629</v>
      </c>
      <c r="I260" s="244">
        <f>+I261+I263</f>
        <v>0</v>
      </c>
      <c r="J260" s="244">
        <f>+J261+J263</f>
        <v>94051629</v>
      </c>
      <c r="K260" s="244">
        <f t="shared" si="9"/>
        <v>9.6539562038328857</v>
      </c>
      <c r="L260" s="229"/>
      <c r="M260" s="37"/>
    </row>
    <row r="261" spans="1:13" ht="22.5" x14ac:dyDescent="0.3">
      <c r="A261" s="245">
        <v>2</v>
      </c>
      <c r="B261" s="246">
        <v>3</v>
      </c>
      <c r="C261" s="246">
        <v>4</v>
      </c>
      <c r="D261" s="246">
        <v>1</v>
      </c>
      <c r="E261" s="246"/>
      <c r="F261" s="256" t="s">
        <v>160</v>
      </c>
      <c r="G261" s="263">
        <f>+G262</f>
        <v>0</v>
      </c>
      <c r="H261" s="263">
        <f>+H262</f>
        <v>94051629</v>
      </c>
      <c r="I261" s="263">
        <f>+I262</f>
        <v>0</v>
      </c>
      <c r="J261" s="263">
        <f>+J262</f>
        <v>94051629</v>
      </c>
      <c r="K261" s="263">
        <f t="shared" si="9"/>
        <v>9.6539562038328857</v>
      </c>
      <c r="L261" s="229"/>
      <c r="M261" s="37"/>
    </row>
    <row r="262" spans="1:13" ht="22.5" x14ac:dyDescent="0.3">
      <c r="A262" s="257">
        <v>2</v>
      </c>
      <c r="B262" s="250">
        <v>3</v>
      </c>
      <c r="C262" s="250">
        <v>4</v>
      </c>
      <c r="D262" s="250">
        <v>1</v>
      </c>
      <c r="E262" s="250" t="s">
        <v>268</v>
      </c>
      <c r="F262" s="251" t="s">
        <v>160</v>
      </c>
      <c r="G262" s="252"/>
      <c r="H262" s="252">
        <v>94051629</v>
      </c>
      <c r="I262" s="252"/>
      <c r="J262" s="252">
        <f>SUBTOTAL(9,G262:I262)</f>
        <v>94051629</v>
      </c>
      <c r="K262" s="252">
        <f t="shared" si="9"/>
        <v>9.6539562038328857</v>
      </c>
      <c r="L262" s="229"/>
      <c r="M262" s="37"/>
    </row>
    <row r="263" spans="1:13" ht="22.5" hidden="1" x14ac:dyDescent="0.3">
      <c r="A263" s="261">
        <v>2</v>
      </c>
      <c r="B263" s="246">
        <v>3</v>
      </c>
      <c r="C263" s="246">
        <v>4</v>
      </c>
      <c r="D263" s="246">
        <v>2</v>
      </c>
      <c r="E263" s="246"/>
      <c r="F263" s="256" t="s">
        <v>161</v>
      </c>
      <c r="G263" s="263">
        <f>+G264</f>
        <v>0</v>
      </c>
      <c r="H263" s="263">
        <f>+H264</f>
        <v>0</v>
      </c>
      <c r="I263" s="263">
        <f>+I264</f>
        <v>0</v>
      </c>
      <c r="J263" s="263">
        <f>+J264</f>
        <v>0</v>
      </c>
      <c r="K263" s="263">
        <f t="shared" si="9"/>
        <v>0</v>
      </c>
      <c r="L263" s="229"/>
      <c r="M263" s="37"/>
    </row>
    <row r="264" spans="1:13" ht="22.5" hidden="1" x14ac:dyDescent="0.3">
      <c r="A264" s="266">
        <v>2</v>
      </c>
      <c r="B264" s="267">
        <v>3</v>
      </c>
      <c r="C264" s="267">
        <v>4</v>
      </c>
      <c r="D264" s="267">
        <v>2</v>
      </c>
      <c r="E264" s="250" t="s">
        <v>268</v>
      </c>
      <c r="F264" s="251" t="s">
        <v>161</v>
      </c>
      <c r="G264" s="259"/>
      <c r="H264" s="259">
        <v>0</v>
      </c>
      <c r="I264" s="259"/>
      <c r="J264" s="252">
        <f>SUBTOTAL(9,G264:I264)</f>
        <v>0</v>
      </c>
      <c r="K264" s="252">
        <f t="shared" si="9"/>
        <v>0</v>
      </c>
      <c r="L264" s="229"/>
      <c r="M264" s="37"/>
    </row>
    <row r="265" spans="1:13" ht="22.5" x14ac:dyDescent="0.3">
      <c r="A265" s="241">
        <v>2</v>
      </c>
      <c r="B265" s="242">
        <v>3</v>
      </c>
      <c r="C265" s="242">
        <v>5</v>
      </c>
      <c r="D265" s="242"/>
      <c r="E265" s="242"/>
      <c r="F265" s="243" t="s">
        <v>166</v>
      </c>
      <c r="G265" s="244">
        <f>+G266+G268+G270+G272+G274</f>
        <v>0</v>
      </c>
      <c r="H265" s="244">
        <f>+H266+H268+H270+H272+H274</f>
        <v>446992</v>
      </c>
      <c r="I265" s="244">
        <f>+I266+I268+I270+I272+I274</f>
        <v>0</v>
      </c>
      <c r="J265" s="244">
        <f>+J266+J268+J270+J272+J274</f>
        <v>446992</v>
      </c>
      <c r="K265" s="244">
        <f t="shared" si="9"/>
        <v>4.5881620949528364E-2</v>
      </c>
      <c r="L265" s="229"/>
      <c r="M265" s="37"/>
    </row>
    <row r="266" spans="1:13" hidden="1" x14ac:dyDescent="0.3">
      <c r="A266" s="245">
        <v>2</v>
      </c>
      <c r="B266" s="246">
        <v>3</v>
      </c>
      <c r="C266" s="246">
        <v>5</v>
      </c>
      <c r="D266" s="246">
        <v>1</v>
      </c>
      <c r="E266" s="246"/>
      <c r="F266" s="256" t="s">
        <v>162</v>
      </c>
      <c r="G266" s="263">
        <f>+G267</f>
        <v>0</v>
      </c>
      <c r="H266" s="263">
        <f>+H267</f>
        <v>0</v>
      </c>
      <c r="I266" s="263">
        <f>+I267</f>
        <v>0</v>
      </c>
      <c r="J266" s="263">
        <f>+J267</f>
        <v>0</v>
      </c>
      <c r="K266" s="263">
        <f t="shared" si="9"/>
        <v>0</v>
      </c>
      <c r="L266" s="229"/>
      <c r="M266" s="37"/>
    </row>
    <row r="267" spans="1:13" hidden="1" x14ac:dyDescent="0.3">
      <c r="A267" s="257">
        <v>2</v>
      </c>
      <c r="B267" s="250">
        <v>3</v>
      </c>
      <c r="C267" s="250">
        <v>5</v>
      </c>
      <c r="D267" s="250">
        <v>1</v>
      </c>
      <c r="E267" s="250" t="s">
        <v>268</v>
      </c>
      <c r="F267" s="251" t="s">
        <v>162</v>
      </c>
      <c r="G267" s="259"/>
      <c r="H267" s="259">
        <v>0</v>
      </c>
      <c r="I267" s="259"/>
      <c r="J267" s="252">
        <f>SUBTOTAL(9,G267:I267)</f>
        <v>0</v>
      </c>
      <c r="K267" s="252">
        <f t="shared" si="9"/>
        <v>0</v>
      </c>
      <c r="L267" s="229"/>
      <c r="M267" s="37"/>
    </row>
    <row r="268" spans="1:13" hidden="1" x14ac:dyDescent="0.3">
      <c r="A268" s="245">
        <v>2</v>
      </c>
      <c r="B268" s="246">
        <v>3</v>
      </c>
      <c r="C268" s="246">
        <v>5</v>
      </c>
      <c r="D268" s="246">
        <v>2</v>
      </c>
      <c r="E268" s="246"/>
      <c r="F268" s="256" t="s">
        <v>163</v>
      </c>
      <c r="G268" s="263">
        <f>+G269</f>
        <v>0</v>
      </c>
      <c r="H268" s="263">
        <f>+H269</f>
        <v>0</v>
      </c>
      <c r="I268" s="263">
        <f>+I269</f>
        <v>0</v>
      </c>
      <c r="J268" s="263">
        <f>+J269</f>
        <v>0</v>
      </c>
      <c r="K268" s="263">
        <f t="shared" si="9"/>
        <v>0</v>
      </c>
      <c r="L268" s="229"/>
      <c r="M268" s="37"/>
    </row>
    <row r="269" spans="1:13" hidden="1" x14ac:dyDescent="0.3">
      <c r="A269" s="257">
        <v>2</v>
      </c>
      <c r="B269" s="250">
        <v>3</v>
      </c>
      <c r="C269" s="250">
        <v>5</v>
      </c>
      <c r="D269" s="250">
        <v>2</v>
      </c>
      <c r="E269" s="250" t="s">
        <v>268</v>
      </c>
      <c r="F269" s="251" t="s">
        <v>163</v>
      </c>
      <c r="G269" s="259"/>
      <c r="H269" s="252">
        <v>0</v>
      </c>
      <c r="I269" s="259"/>
      <c r="J269" s="252">
        <f>SUBTOTAL(9,G269:I269)</f>
        <v>0</v>
      </c>
      <c r="K269" s="252">
        <f t="shared" si="9"/>
        <v>0</v>
      </c>
      <c r="L269" s="229"/>
      <c r="M269" s="37"/>
    </row>
    <row r="270" spans="1:13" hidden="1" x14ac:dyDescent="0.3">
      <c r="A270" s="245">
        <v>2</v>
      </c>
      <c r="B270" s="246">
        <v>3</v>
      </c>
      <c r="C270" s="246">
        <v>5</v>
      </c>
      <c r="D270" s="246">
        <v>3</v>
      </c>
      <c r="E270" s="246"/>
      <c r="F270" s="256" t="s">
        <v>164</v>
      </c>
      <c r="G270" s="263">
        <f>+G271</f>
        <v>0</v>
      </c>
      <c r="H270" s="263">
        <f>+H271</f>
        <v>0</v>
      </c>
      <c r="I270" s="263">
        <f>+I271</f>
        <v>0</v>
      </c>
      <c r="J270" s="263">
        <f>+J271</f>
        <v>0</v>
      </c>
      <c r="K270" s="263">
        <f t="shared" si="9"/>
        <v>0</v>
      </c>
      <c r="L270" s="229"/>
      <c r="M270" s="37"/>
    </row>
    <row r="271" spans="1:13" hidden="1" x14ac:dyDescent="0.3">
      <c r="A271" s="257">
        <v>2</v>
      </c>
      <c r="B271" s="250">
        <v>3</v>
      </c>
      <c r="C271" s="250">
        <v>5</v>
      </c>
      <c r="D271" s="250">
        <v>3</v>
      </c>
      <c r="E271" s="250" t="s">
        <v>268</v>
      </c>
      <c r="F271" s="251" t="s">
        <v>164</v>
      </c>
      <c r="G271" s="252"/>
      <c r="H271" s="252">
        <v>0</v>
      </c>
      <c r="I271" s="252"/>
      <c r="J271" s="252">
        <f>SUBTOTAL(9,G271:I271)</f>
        <v>0</v>
      </c>
      <c r="K271" s="252">
        <f t="shared" si="9"/>
        <v>0</v>
      </c>
      <c r="L271" s="229"/>
      <c r="M271" s="37"/>
    </row>
    <row r="272" spans="1:13" hidden="1" x14ac:dyDescent="0.3">
      <c r="A272" s="245">
        <v>2</v>
      </c>
      <c r="B272" s="246">
        <v>3</v>
      </c>
      <c r="C272" s="246">
        <v>5</v>
      </c>
      <c r="D272" s="246">
        <v>4</v>
      </c>
      <c r="E272" s="246"/>
      <c r="F272" s="256" t="s">
        <v>165</v>
      </c>
      <c r="G272" s="263">
        <f>+G273</f>
        <v>0</v>
      </c>
      <c r="H272" s="263">
        <f>+H273</f>
        <v>0</v>
      </c>
      <c r="I272" s="263">
        <f>+I273</f>
        <v>0</v>
      </c>
      <c r="J272" s="263">
        <f>+J273</f>
        <v>0</v>
      </c>
      <c r="K272" s="263">
        <f t="shared" si="9"/>
        <v>0</v>
      </c>
      <c r="L272" s="229"/>
      <c r="M272" s="37"/>
    </row>
    <row r="273" spans="1:13" hidden="1" x14ac:dyDescent="0.3">
      <c r="A273" s="257">
        <v>2</v>
      </c>
      <c r="B273" s="250">
        <v>3</v>
      </c>
      <c r="C273" s="250">
        <v>5</v>
      </c>
      <c r="D273" s="250">
        <v>4</v>
      </c>
      <c r="E273" s="250" t="s">
        <v>268</v>
      </c>
      <c r="F273" s="251" t="s">
        <v>165</v>
      </c>
      <c r="G273" s="259"/>
      <c r="H273" s="252">
        <v>0</v>
      </c>
      <c r="I273" s="259"/>
      <c r="J273" s="252">
        <f>SUBTOTAL(9,G273:I273)</f>
        <v>0</v>
      </c>
      <c r="K273" s="252">
        <f t="shared" si="9"/>
        <v>0</v>
      </c>
      <c r="L273" s="229"/>
      <c r="M273" s="37"/>
    </row>
    <row r="274" spans="1:13" x14ac:dyDescent="0.3">
      <c r="A274" s="245">
        <v>2</v>
      </c>
      <c r="B274" s="246">
        <v>3</v>
      </c>
      <c r="C274" s="246">
        <v>5</v>
      </c>
      <c r="D274" s="246">
        <v>5</v>
      </c>
      <c r="E274" s="246"/>
      <c r="F274" s="256" t="s">
        <v>320</v>
      </c>
      <c r="G274" s="263">
        <f>+G275</f>
        <v>0</v>
      </c>
      <c r="H274" s="263">
        <f>+H275</f>
        <v>446992</v>
      </c>
      <c r="I274" s="263">
        <f>+I275</f>
        <v>0</v>
      </c>
      <c r="J274" s="263">
        <f>+J275</f>
        <v>446992</v>
      </c>
      <c r="K274" s="263">
        <f t="shared" ref="K274:K338" si="11">IFERROR(J274/$J$18*100,"0.00")</f>
        <v>4.5881620949528364E-2</v>
      </c>
      <c r="L274" s="229"/>
      <c r="M274" s="37"/>
    </row>
    <row r="275" spans="1:13" x14ac:dyDescent="0.3">
      <c r="A275" s="257">
        <v>2</v>
      </c>
      <c r="B275" s="250">
        <v>3</v>
      </c>
      <c r="C275" s="250">
        <v>5</v>
      </c>
      <c r="D275" s="250">
        <v>5</v>
      </c>
      <c r="E275" s="250" t="s">
        <v>268</v>
      </c>
      <c r="F275" s="251" t="s">
        <v>167</v>
      </c>
      <c r="G275" s="252"/>
      <c r="H275" s="252">
        <v>446992</v>
      </c>
      <c r="I275" s="252"/>
      <c r="J275" s="252">
        <f>SUBTOTAL(9,G275:I275)</f>
        <v>446992</v>
      </c>
      <c r="K275" s="252">
        <f t="shared" si="11"/>
        <v>4.5881620949528364E-2</v>
      </c>
      <c r="L275" s="229"/>
      <c r="M275" s="37"/>
    </row>
    <row r="276" spans="1:13" ht="22.5" x14ac:dyDescent="0.3">
      <c r="A276" s="241">
        <v>2</v>
      </c>
      <c r="B276" s="242">
        <v>3</v>
      </c>
      <c r="C276" s="242">
        <v>6</v>
      </c>
      <c r="D276" s="242"/>
      <c r="E276" s="242"/>
      <c r="F276" s="243" t="s">
        <v>168</v>
      </c>
      <c r="G276" s="244">
        <f>+G277+G283+G287+G294+G302</f>
        <v>0</v>
      </c>
      <c r="H276" s="244">
        <f>+H277+H283+H287+H294+H302</f>
        <v>609242.9</v>
      </c>
      <c r="I276" s="244">
        <f>+I277+I283+I287+I294+I302</f>
        <v>0</v>
      </c>
      <c r="J276" s="244">
        <f>+J277+J283+J287+J294+J302</f>
        <v>609242.9</v>
      </c>
      <c r="K276" s="244">
        <f t="shared" si="11"/>
        <v>6.2535910718740859E-2</v>
      </c>
      <c r="L276" s="229"/>
      <c r="M276" s="37"/>
    </row>
    <row r="277" spans="1:13" ht="22.5" x14ac:dyDescent="0.3">
      <c r="A277" s="245">
        <v>2</v>
      </c>
      <c r="B277" s="246">
        <v>3</v>
      </c>
      <c r="C277" s="246">
        <v>6</v>
      </c>
      <c r="D277" s="246">
        <v>1</v>
      </c>
      <c r="E277" s="246"/>
      <c r="F277" s="256" t="s">
        <v>169</v>
      </c>
      <c r="G277" s="263">
        <f>+G278+G279+G280+G281</f>
        <v>0</v>
      </c>
      <c r="H277" s="263">
        <f>+H278+H279+H280+H281</f>
        <v>147420</v>
      </c>
      <c r="I277" s="263">
        <f>+I278+I279+I280+I281</f>
        <v>0</v>
      </c>
      <c r="J277" s="263">
        <f>+J278+J279+J280+J281</f>
        <v>147420</v>
      </c>
      <c r="K277" s="263">
        <f t="shared" si="11"/>
        <v>1.5131967821302106E-2</v>
      </c>
      <c r="L277" s="229"/>
      <c r="M277" s="37"/>
    </row>
    <row r="278" spans="1:13" x14ac:dyDescent="0.3">
      <c r="A278" s="257">
        <v>2</v>
      </c>
      <c r="B278" s="250">
        <v>3</v>
      </c>
      <c r="C278" s="250">
        <v>6</v>
      </c>
      <c r="D278" s="250">
        <v>1</v>
      </c>
      <c r="E278" s="250" t="s">
        <v>268</v>
      </c>
      <c r="F278" s="251" t="s">
        <v>170</v>
      </c>
      <c r="G278" s="252"/>
      <c r="H278" s="252">
        <v>87500</v>
      </c>
      <c r="I278" s="252"/>
      <c r="J278" s="252">
        <f>SUBTOTAL(9,G278:I278)</f>
        <v>87500</v>
      </c>
      <c r="K278" s="252">
        <f t="shared" si="11"/>
        <v>8.9814623820644035E-3</v>
      </c>
      <c r="L278" s="229"/>
      <c r="M278" s="37"/>
    </row>
    <row r="279" spans="1:13" hidden="1" x14ac:dyDescent="0.3">
      <c r="A279" s="257">
        <v>2</v>
      </c>
      <c r="B279" s="250">
        <v>3</v>
      </c>
      <c r="C279" s="250">
        <v>6</v>
      </c>
      <c r="D279" s="250">
        <v>1</v>
      </c>
      <c r="E279" s="250" t="s">
        <v>269</v>
      </c>
      <c r="F279" s="251" t="s">
        <v>171</v>
      </c>
      <c r="G279" s="252"/>
      <c r="H279" s="252"/>
      <c r="I279" s="252"/>
      <c r="J279" s="252">
        <f>SUBTOTAL(9,G279:I279)</f>
        <v>0</v>
      </c>
      <c r="K279" s="252">
        <f t="shared" si="11"/>
        <v>0</v>
      </c>
      <c r="L279" s="229"/>
      <c r="M279" s="37"/>
    </row>
    <row r="280" spans="1:13" hidden="1" x14ac:dyDescent="0.3">
      <c r="A280" s="257">
        <v>2</v>
      </c>
      <c r="B280" s="250">
        <v>3</v>
      </c>
      <c r="C280" s="250">
        <v>6</v>
      </c>
      <c r="D280" s="250">
        <v>1</v>
      </c>
      <c r="E280" s="250" t="s">
        <v>270</v>
      </c>
      <c r="F280" s="251" t="s">
        <v>172</v>
      </c>
      <c r="G280" s="252"/>
      <c r="H280" s="252"/>
      <c r="I280" s="252"/>
      <c r="J280" s="252">
        <f>SUBTOTAL(9,G280:I280)</f>
        <v>0</v>
      </c>
      <c r="K280" s="252">
        <f t="shared" si="11"/>
        <v>0</v>
      </c>
      <c r="L280" s="229"/>
      <c r="M280" s="37"/>
    </row>
    <row r="281" spans="1:13" x14ac:dyDescent="0.3">
      <c r="A281" s="257">
        <v>2</v>
      </c>
      <c r="B281" s="250">
        <v>3</v>
      </c>
      <c r="C281" s="250">
        <v>6</v>
      </c>
      <c r="D281" s="250">
        <v>1</v>
      </c>
      <c r="E281" s="250" t="s">
        <v>271</v>
      </c>
      <c r="F281" s="251" t="s">
        <v>173</v>
      </c>
      <c r="G281" s="252"/>
      <c r="H281" s="252">
        <v>59920</v>
      </c>
      <c r="I281" s="252"/>
      <c r="J281" s="252">
        <f>SUBTOTAL(9,G281:I281)</f>
        <v>59920</v>
      </c>
      <c r="K281" s="252">
        <f t="shared" si="11"/>
        <v>6.1505054392377041E-3</v>
      </c>
      <c r="L281" s="229"/>
      <c r="M281" s="37"/>
    </row>
    <row r="282" spans="1:13" ht="22.5" hidden="1" x14ac:dyDescent="0.3">
      <c r="A282" s="257">
        <v>2</v>
      </c>
      <c r="B282" s="250">
        <v>3</v>
      </c>
      <c r="C282" s="250">
        <v>6</v>
      </c>
      <c r="D282" s="250">
        <v>1</v>
      </c>
      <c r="E282" s="250" t="s">
        <v>275</v>
      </c>
      <c r="F282" s="251" t="s">
        <v>174</v>
      </c>
      <c r="G282" s="259"/>
      <c r="H282" s="259"/>
      <c r="I282" s="259"/>
      <c r="J282" s="252">
        <f>SUBTOTAL(9,G282:I282)</f>
        <v>0</v>
      </c>
      <c r="K282" s="252">
        <f t="shared" si="11"/>
        <v>0</v>
      </c>
      <c r="L282" s="229"/>
      <c r="M282" s="37"/>
    </row>
    <row r="283" spans="1:13" ht="22.5" hidden="1" x14ac:dyDescent="0.3">
      <c r="A283" s="245">
        <v>2</v>
      </c>
      <c r="B283" s="246">
        <v>3</v>
      </c>
      <c r="C283" s="246">
        <v>6</v>
      </c>
      <c r="D283" s="246">
        <v>2</v>
      </c>
      <c r="E283" s="246"/>
      <c r="F283" s="256" t="s">
        <v>175</v>
      </c>
      <c r="G283" s="263">
        <f>+G284+G285+G286</f>
        <v>0</v>
      </c>
      <c r="H283" s="263">
        <f>+H284+H285+H286</f>
        <v>0</v>
      </c>
      <c r="I283" s="263">
        <f>+I284+I285+I286</f>
        <v>0</v>
      </c>
      <c r="J283" s="263">
        <f>+J284+J285+J286</f>
        <v>0</v>
      </c>
      <c r="K283" s="263">
        <f t="shared" si="11"/>
        <v>0</v>
      </c>
      <c r="L283" s="229"/>
      <c r="M283" s="37"/>
    </row>
    <row r="284" spans="1:13" hidden="1" x14ac:dyDescent="0.3">
      <c r="A284" s="257">
        <v>2</v>
      </c>
      <c r="B284" s="250">
        <v>3</v>
      </c>
      <c r="C284" s="250">
        <v>6</v>
      </c>
      <c r="D284" s="250">
        <v>2</v>
      </c>
      <c r="E284" s="250" t="s">
        <v>268</v>
      </c>
      <c r="F284" s="251" t="s">
        <v>176</v>
      </c>
      <c r="G284" s="252"/>
      <c r="H284" s="252">
        <v>0</v>
      </c>
      <c r="I284" s="252"/>
      <c r="J284" s="252">
        <f>SUBTOTAL(9,G284:I284)</f>
        <v>0</v>
      </c>
      <c r="K284" s="252">
        <f t="shared" si="11"/>
        <v>0</v>
      </c>
      <c r="L284" s="229"/>
      <c r="M284" s="37"/>
    </row>
    <row r="285" spans="1:13" hidden="1" x14ac:dyDescent="0.3">
      <c r="A285" s="257">
        <v>2</v>
      </c>
      <c r="B285" s="250">
        <v>3</v>
      </c>
      <c r="C285" s="250">
        <v>6</v>
      </c>
      <c r="D285" s="250">
        <v>2</v>
      </c>
      <c r="E285" s="250" t="s">
        <v>269</v>
      </c>
      <c r="F285" s="251" t="s">
        <v>177</v>
      </c>
      <c r="G285" s="252"/>
      <c r="H285" s="252">
        <v>0</v>
      </c>
      <c r="I285" s="252"/>
      <c r="J285" s="252">
        <f>SUBTOTAL(9,G285:I285)</f>
        <v>0</v>
      </c>
      <c r="K285" s="252">
        <f t="shared" si="11"/>
        <v>0</v>
      </c>
      <c r="L285" s="229"/>
      <c r="M285" s="37"/>
    </row>
    <row r="286" spans="1:13" hidden="1" x14ac:dyDescent="0.3">
      <c r="A286" s="257">
        <v>2</v>
      </c>
      <c r="B286" s="250">
        <v>3</v>
      </c>
      <c r="C286" s="250">
        <v>6</v>
      </c>
      <c r="D286" s="250">
        <v>2</v>
      </c>
      <c r="E286" s="250" t="s">
        <v>270</v>
      </c>
      <c r="F286" s="251" t="s">
        <v>178</v>
      </c>
      <c r="G286" s="259"/>
      <c r="H286" s="259"/>
      <c r="I286" s="259"/>
      <c r="J286" s="252">
        <f>SUBTOTAL(9,G286:I286)</f>
        <v>0</v>
      </c>
      <c r="K286" s="252">
        <f t="shared" si="11"/>
        <v>0</v>
      </c>
      <c r="L286" s="229"/>
      <c r="M286" s="37"/>
    </row>
    <row r="287" spans="1:13" ht="22.5" x14ac:dyDescent="0.3">
      <c r="A287" s="245">
        <v>2</v>
      </c>
      <c r="B287" s="246">
        <v>3</v>
      </c>
      <c r="C287" s="246">
        <v>6</v>
      </c>
      <c r="D287" s="246">
        <v>3</v>
      </c>
      <c r="E287" s="246"/>
      <c r="F287" s="256" t="s">
        <v>179</v>
      </c>
      <c r="G287" s="263">
        <f>+G288+G289+G290+G291+G292+G293</f>
        <v>0</v>
      </c>
      <c r="H287" s="263">
        <f>+H288+H289+H290+H291+H292+H293</f>
        <v>433360.9</v>
      </c>
      <c r="I287" s="263">
        <f>+I288+I289+I290+I291+I292+I293</f>
        <v>0</v>
      </c>
      <c r="J287" s="263">
        <f>+J288+J289+J290+J291+J292+J293</f>
        <v>433360.9</v>
      </c>
      <c r="K287" s="263">
        <f t="shared" si="11"/>
        <v>4.4482452813800845E-2</v>
      </c>
      <c r="L287" s="229"/>
      <c r="M287" s="37"/>
    </row>
    <row r="288" spans="1:13" hidden="1" x14ac:dyDescent="0.3">
      <c r="A288" s="257">
        <v>2</v>
      </c>
      <c r="B288" s="250">
        <v>3</v>
      </c>
      <c r="C288" s="250">
        <v>6</v>
      </c>
      <c r="D288" s="250">
        <v>3</v>
      </c>
      <c r="E288" s="250" t="s">
        <v>268</v>
      </c>
      <c r="F288" s="251" t="s">
        <v>180</v>
      </c>
      <c r="G288" s="252"/>
      <c r="H288" s="252"/>
      <c r="I288" s="252"/>
      <c r="J288" s="252">
        <f t="shared" ref="J288:J293" si="12">SUBTOTAL(9,G288:I288)</f>
        <v>0</v>
      </c>
      <c r="K288" s="252">
        <f t="shared" si="11"/>
        <v>0</v>
      </c>
      <c r="L288" s="229"/>
      <c r="M288" s="37"/>
    </row>
    <row r="289" spans="1:13" hidden="1" x14ac:dyDescent="0.3">
      <c r="A289" s="257">
        <v>2</v>
      </c>
      <c r="B289" s="250">
        <v>3</v>
      </c>
      <c r="C289" s="250">
        <v>6</v>
      </c>
      <c r="D289" s="250">
        <v>3</v>
      </c>
      <c r="E289" s="250" t="s">
        <v>269</v>
      </c>
      <c r="F289" s="251" t="s">
        <v>181</v>
      </c>
      <c r="G289" s="252"/>
      <c r="H289" s="252"/>
      <c r="I289" s="252"/>
      <c r="J289" s="252">
        <f t="shared" si="12"/>
        <v>0</v>
      </c>
      <c r="K289" s="252">
        <f t="shared" si="11"/>
        <v>0</v>
      </c>
      <c r="L289" s="229"/>
      <c r="M289" s="37"/>
    </row>
    <row r="290" spans="1:13" ht="22.5" hidden="1" x14ac:dyDescent="0.3">
      <c r="A290" s="257">
        <v>2</v>
      </c>
      <c r="B290" s="250">
        <v>3</v>
      </c>
      <c r="C290" s="250">
        <v>6</v>
      </c>
      <c r="D290" s="250">
        <v>3</v>
      </c>
      <c r="E290" s="250" t="s">
        <v>270</v>
      </c>
      <c r="F290" s="251" t="s">
        <v>182</v>
      </c>
      <c r="G290" s="252"/>
      <c r="H290" s="252">
        <v>0</v>
      </c>
      <c r="I290" s="252"/>
      <c r="J290" s="252">
        <f t="shared" si="12"/>
        <v>0</v>
      </c>
      <c r="K290" s="252">
        <f t="shared" si="11"/>
        <v>0</v>
      </c>
      <c r="L290" s="229"/>
      <c r="M290" s="37"/>
    </row>
    <row r="291" spans="1:13" x14ac:dyDescent="0.3">
      <c r="A291" s="257">
        <v>2</v>
      </c>
      <c r="B291" s="250">
        <v>3</v>
      </c>
      <c r="C291" s="250">
        <v>6</v>
      </c>
      <c r="D291" s="250">
        <v>3</v>
      </c>
      <c r="E291" s="250" t="s">
        <v>271</v>
      </c>
      <c r="F291" s="251" t="s">
        <v>183</v>
      </c>
      <c r="G291" s="252"/>
      <c r="H291" s="252">
        <v>211810.9</v>
      </c>
      <c r="I291" s="252"/>
      <c r="J291" s="252">
        <f t="shared" si="12"/>
        <v>211810.9</v>
      </c>
      <c r="K291" s="252">
        <f t="shared" si="11"/>
        <v>2.1741390062413771E-2</v>
      </c>
      <c r="L291" s="229"/>
      <c r="M291" s="37"/>
    </row>
    <row r="292" spans="1:13" hidden="1" x14ac:dyDescent="0.3">
      <c r="A292" s="257">
        <v>2</v>
      </c>
      <c r="B292" s="250">
        <v>3</v>
      </c>
      <c r="C292" s="250">
        <v>6</v>
      </c>
      <c r="D292" s="250">
        <v>3</v>
      </c>
      <c r="E292" s="250" t="s">
        <v>275</v>
      </c>
      <c r="F292" s="251" t="s">
        <v>184</v>
      </c>
      <c r="G292" s="252"/>
      <c r="H292" s="252"/>
      <c r="I292" s="252"/>
      <c r="J292" s="252">
        <f t="shared" si="12"/>
        <v>0</v>
      </c>
      <c r="K292" s="252">
        <f t="shared" si="11"/>
        <v>0</v>
      </c>
      <c r="L292" s="229"/>
      <c r="M292" s="37"/>
    </row>
    <row r="293" spans="1:13" x14ac:dyDescent="0.3">
      <c r="A293" s="257">
        <v>2</v>
      </c>
      <c r="B293" s="250">
        <v>3</v>
      </c>
      <c r="C293" s="250">
        <v>6</v>
      </c>
      <c r="D293" s="250">
        <v>3</v>
      </c>
      <c r="E293" s="250" t="s">
        <v>289</v>
      </c>
      <c r="F293" s="251" t="s">
        <v>185</v>
      </c>
      <c r="G293" s="259"/>
      <c r="H293" s="252">
        <v>221550</v>
      </c>
      <c r="I293" s="259"/>
      <c r="J293" s="252">
        <f t="shared" si="12"/>
        <v>221550</v>
      </c>
      <c r="K293" s="252">
        <f t="shared" si="11"/>
        <v>2.274106275138707E-2</v>
      </c>
      <c r="L293" s="229"/>
      <c r="M293" s="37"/>
    </row>
    <row r="294" spans="1:13" x14ac:dyDescent="0.3">
      <c r="A294" s="245">
        <v>2</v>
      </c>
      <c r="B294" s="246">
        <v>3</v>
      </c>
      <c r="C294" s="246">
        <v>6</v>
      </c>
      <c r="D294" s="246">
        <v>4</v>
      </c>
      <c r="E294" s="246"/>
      <c r="F294" s="256" t="s">
        <v>19</v>
      </c>
      <c r="G294" s="263">
        <f>+G295+G296+G297+G298+G299+G300+G301</f>
        <v>0</v>
      </c>
      <c r="H294" s="263">
        <f>+H295+H296+H297+H298+H299+H300+H301</f>
        <v>28462</v>
      </c>
      <c r="I294" s="263">
        <f>+I295+I296+I297+I298+I299+I300+I301</f>
        <v>0</v>
      </c>
      <c r="J294" s="263">
        <f>+J295+J296+J297+J298+J299+J300+J301</f>
        <v>28462</v>
      </c>
      <c r="K294" s="263">
        <f t="shared" si="11"/>
        <v>2.9214900836379088E-3</v>
      </c>
      <c r="L294" s="229"/>
      <c r="M294" s="37"/>
    </row>
    <row r="295" spans="1:13" hidden="1" x14ac:dyDescent="0.3">
      <c r="A295" s="257">
        <v>2</v>
      </c>
      <c r="B295" s="250">
        <v>3</v>
      </c>
      <c r="C295" s="250">
        <v>6</v>
      </c>
      <c r="D295" s="250">
        <v>4</v>
      </c>
      <c r="E295" s="250" t="s">
        <v>268</v>
      </c>
      <c r="F295" s="251" t="s">
        <v>186</v>
      </c>
      <c r="G295" s="252"/>
      <c r="H295" s="252"/>
      <c r="I295" s="252"/>
      <c r="J295" s="252">
        <f t="shared" ref="J295:J301" si="13">SUBTOTAL(9,G295:I295)</f>
        <v>0</v>
      </c>
      <c r="K295" s="252">
        <f t="shared" si="11"/>
        <v>0</v>
      </c>
      <c r="L295" s="229"/>
      <c r="M295" s="37"/>
    </row>
    <row r="296" spans="1:13" hidden="1" x14ac:dyDescent="0.3">
      <c r="A296" s="257">
        <v>2</v>
      </c>
      <c r="B296" s="250">
        <v>3</v>
      </c>
      <c r="C296" s="250">
        <v>6</v>
      </c>
      <c r="D296" s="250">
        <v>4</v>
      </c>
      <c r="E296" s="250" t="s">
        <v>269</v>
      </c>
      <c r="F296" s="251" t="s">
        <v>187</v>
      </c>
      <c r="G296" s="252"/>
      <c r="H296" s="252"/>
      <c r="I296" s="252"/>
      <c r="J296" s="252">
        <f t="shared" si="13"/>
        <v>0</v>
      </c>
      <c r="K296" s="252">
        <f t="shared" si="11"/>
        <v>0</v>
      </c>
      <c r="L296" s="229"/>
      <c r="M296" s="37"/>
    </row>
    <row r="297" spans="1:13" hidden="1" x14ac:dyDescent="0.3">
      <c r="A297" s="257">
        <v>2</v>
      </c>
      <c r="B297" s="250">
        <v>3</v>
      </c>
      <c r="C297" s="250">
        <v>6</v>
      </c>
      <c r="D297" s="250">
        <v>4</v>
      </c>
      <c r="E297" s="250" t="s">
        <v>270</v>
      </c>
      <c r="F297" s="251" t="s">
        <v>188</v>
      </c>
      <c r="G297" s="252"/>
      <c r="H297" s="252"/>
      <c r="I297" s="252"/>
      <c r="J297" s="252">
        <f t="shared" si="13"/>
        <v>0</v>
      </c>
      <c r="K297" s="252">
        <f t="shared" si="11"/>
        <v>0</v>
      </c>
      <c r="L297" s="229"/>
      <c r="M297" s="37"/>
    </row>
    <row r="298" spans="1:13" x14ac:dyDescent="0.3">
      <c r="A298" s="257">
        <v>2</v>
      </c>
      <c r="B298" s="250">
        <v>3</v>
      </c>
      <c r="C298" s="250">
        <v>6</v>
      </c>
      <c r="D298" s="250">
        <v>4</v>
      </c>
      <c r="E298" s="250" t="s">
        <v>271</v>
      </c>
      <c r="F298" s="251" t="s">
        <v>189</v>
      </c>
      <c r="G298" s="252"/>
      <c r="H298" s="252">
        <v>14532</v>
      </c>
      <c r="I298" s="252"/>
      <c r="J298" s="252">
        <f t="shared" si="13"/>
        <v>14532</v>
      </c>
      <c r="K298" s="252">
        <f t="shared" si="11"/>
        <v>1.4916412724132562E-3</v>
      </c>
      <c r="L298" s="229"/>
      <c r="M298" s="37"/>
    </row>
    <row r="299" spans="1:13" hidden="1" x14ac:dyDescent="0.3">
      <c r="A299" s="257">
        <v>2</v>
      </c>
      <c r="B299" s="250">
        <v>3</v>
      </c>
      <c r="C299" s="250">
        <v>6</v>
      </c>
      <c r="D299" s="250">
        <v>4</v>
      </c>
      <c r="E299" s="250" t="s">
        <v>275</v>
      </c>
      <c r="F299" s="251" t="s">
        <v>190</v>
      </c>
      <c r="G299" s="252"/>
      <c r="H299" s="252"/>
      <c r="I299" s="252"/>
      <c r="J299" s="252">
        <f t="shared" si="13"/>
        <v>0</v>
      </c>
      <c r="K299" s="252">
        <f t="shared" si="11"/>
        <v>0</v>
      </c>
      <c r="L299" s="229"/>
      <c r="M299" s="37"/>
    </row>
    <row r="300" spans="1:13" x14ac:dyDescent="0.3">
      <c r="A300" s="257">
        <v>2</v>
      </c>
      <c r="B300" s="250">
        <v>3</v>
      </c>
      <c r="C300" s="250">
        <v>6</v>
      </c>
      <c r="D300" s="250">
        <v>4</v>
      </c>
      <c r="E300" s="250" t="s">
        <v>289</v>
      </c>
      <c r="F300" s="251" t="s">
        <v>191</v>
      </c>
      <c r="G300" s="252"/>
      <c r="H300" s="252">
        <v>13930</v>
      </c>
      <c r="I300" s="252"/>
      <c r="J300" s="252">
        <f t="shared" si="13"/>
        <v>13930</v>
      </c>
      <c r="K300" s="252">
        <f t="shared" si="11"/>
        <v>1.429848811224653E-3</v>
      </c>
      <c r="L300" s="229"/>
      <c r="M300" s="37"/>
    </row>
    <row r="301" spans="1:13" hidden="1" x14ac:dyDescent="0.3">
      <c r="A301" s="257">
        <v>2</v>
      </c>
      <c r="B301" s="250">
        <v>3</v>
      </c>
      <c r="C301" s="250">
        <v>6</v>
      </c>
      <c r="D301" s="250">
        <v>4</v>
      </c>
      <c r="E301" s="250" t="s">
        <v>291</v>
      </c>
      <c r="F301" s="251" t="s">
        <v>192</v>
      </c>
      <c r="G301" s="259"/>
      <c r="H301" s="252">
        <v>0</v>
      </c>
      <c r="I301" s="259"/>
      <c r="J301" s="252">
        <f t="shared" si="13"/>
        <v>0</v>
      </c>
      <c r="K301" s="252">
        <f t="shared" si="11"/>
        <v>0</v>
      </c>
      <c r="L301" s="229"/>
      <c r="M301" s="37"/>
    </row>
    <row r="302" spans="1:13" ht="22.5" hidden="1" x14ac:dyDescent="0.3">
      <c r="A302" s="245">
        <v>2</v>
      </c>
      <c r="B302" s="246">
        <v>3</v>
      </c>
      <c r="C302" s="246">
        <v>6</v>
      </c>
      <c r="D302" s="246">
        <v>9</v>
      </c>
      <c r="E302" s="246"/>
      <c r="F302" s="256" t="s">
        <v>193</v>
      </c>
      <c r="G302" s="263">
        <f>+G303</f>
        <v>0</v>
      </c>
      <c r="H302" s="263">
        <f>+H303</f>
        <v>0</v>
      </c>
      <c r="I302" s="263">
        <f>+I303</f>
        <v>0</v>
      </c>
      <c r="J302" s="263">
        <f>+J303</f>
        <v>0</v>
      </c>
      <c r="K302" s="263">
        <f t="shared" si="11"/>
        <v>0</v>
      </c>
      <c r="L302" s="229"/>
      <c r="M302" s="37"/>
    </row>
    <row r="303" spans="1:13" ht="22.5" hidden="1" x14ac:dyDescent="0.3">
      <c r="A303" s="257">
        <v>2</v>
      </c>
      <c r="B303" s="250">
        <v>3</v>
      </c>
      <c r="C303" s="250">
        <v>6</v>
      </c>
      <c r="D303" s="250">
        <v>9</v>
      </c>
      <c r="E303" s="250" t="s">
        <v>268</v>
      </c>
      <c r="F303" s="251" t="s">
        <v>193</v>
      </c>
      <c r="G303" s="259"/>
      <c r="H303" s="259"/>
      <c r="I303" s="259"/>
      <c r="J303" s="252">
        <f>SUBTOTAL(9,G303:I303)</f>
        <v>0</v>
      </c>
      <c r="K303" s="252">
        <f t="shared" si="11"/>
        <v>0</v>
      </c>
      <c r="L303" s="229"/>
      <c r="M303" s="37"/>
    </row>
    <row r="304" spans="1:13" ht="33.75" x14ac:dyDescent="0.3">
      <c r="A304" s="241">
        <v>2</v>
      </c>
      <c r="B304" s="242">
        <v>3</v>
      </c>
      <c r="C304" s="242">
        <v>7</v>
      </c>
      <c r="D304" s="242"/>
      <c r="E304" s="242"/>
      <c r="F304" s="243" t="s">
        <v>321</v>
      </c>
      <c r="G304" s="244">
        <f>+G305+G313</f>
        <v>0</v>
      </c>
      <c r="H304" s="244">
        <f>+H305+H313</f>
        <v>50899495.853599995</v>
      </c>
      <c r="I304" s="244">
        <f>+I305+I313</f>
        <v>0</v>
      </c>
      <c r="J304" s="244">
        <f>+J305+J313</f>
        <v>69527330.703599989</v>
      </c>
      <c r="K304" s="244">
        <f t="shared" si="11"/>
        <v>7.1366526313112537</v>
      </c>
      <c r="L304" s="229"/>
      <c r="M304" s="37"/>
    </row>
    <row r="305" spans="1:13" x14ac:dyDescent="0.3">
      <c r="A305" s="245">
        <v>2</v>
      </c>
      <c r="B305" s="246">
        <v>3</v>
      </c>
      <c r="C305" s="246">
        <v>7</v>
      </c>
      <c r="D305" s="246">
        <v>1</v>
      </c>
      <c r="E305" s="246"/>
      <c r="F305" s="256" t="s">
        <v>194</v>
      </c>
      <c r="G305" s="263">
        <f>+G306+G307+G308+G309+G310+G311+G312</f>
        <v>0</v>
      </c>
      <c r="H305" s="263">
        <f>+H306+H307+H308+H309+H310+H311+H312</f>
        <v>4822656</v>
      </c>
      <c r="I305" s="263">
        <f>+I306+I307+I308+I309+I310+I311+I312</f>
        <v>0</v>
      </c>
      <c r="J305" s="263">
        <f>+J306+J307+J308+J309+J310+J311+J312</f>
        <v>4822656</v>
      </c>
      <c r="K305" s="263">
        <f t="shared" si="11"/>
        <v>0.49502289652156783</v>
      </c>
      <c r="L305" s="229"/>
      <c r="M305" s="37"/>
    </row>
    <row r="306" spans="1:13" x14ac:dyDescent="0.3">
      <c r="A306" s="257">
        <v>2</v>
      </c>
      <c r="B306" s="250">
        <v>3</v>
      </c>
      <c r="C306" s="250">
        <v>7</v>
      </c>
      <c r="D306" s="250">
        <v>1</v>
      </c>
      <c r="E306" s="250" t="s">
        <v>268</v>
      </c>
      <c r="F306" s="251" t="s">
        <v>195</v>
      </c>
      <c r="G306" s="252"/>
      <c r="H306" s="252">
        <v>1626000</v>
      </c>
      <c r="I306" s="252"/>
      <c r="J306" s="252">
        <f t="shared" ref="J306:J312" si="14">SUBTOTAL(9,G306:I306)</f>
        <v>1626000</v>
      </c>
      <c r="K306" s="252">
        <f t="shared" si="11"/>
        <v>0.16690123237984822</v>
      </c>
      <c r="L306" s="229"/>
      <c r="M306" s="37"/>
    </row>
    <row r="307" spans="1:13" x14ac:dyDescent="0.3">
      <c r="A307" s="257">
        <v>2</v>
      </c>
      <c r="B307" s="250">
        <v>3</v>
      </c>
      <c r="C307" s="250">
        <v>7</v>
      </c>
      <c r="D307" s="250">
        <v>1</v>
      </c>
      <c r="E307" s="250" t="s">
        <v>269</v>
      </c>
      <c r="F307" s="251" t="s">
        <v>196</v>
      </c>
      <c r="G307" s="252"/>
      <c r="H307" s="252">
        <v>750000</v>
      </c>
      <c r="I307" s="252"/>
      <c r="J307" s="252">
        <f t="shared" si="14"/>
        <v>750000</v>
      </c>
      <c r="K307" s="252">
        <f t="shared" si="11"/>
        <v>7.6983963274837738E-2</v>
      </c>
      <c r="L307" s="229"/>
      <c r="M307" s="37"/>
    </row>
    <row r="308" spans="1:13" hidden="1" x14ac:dyDescent="0.3">
      <c r="A308" s="257">
        <v>2</v>
      </c>
      <c r="B308" s="250">
        <v>3</v>
      </c>
      <c r="C308" s="250">
        <v>7</v>
      </c>
      <c r="D308" s="250">
        <v>1</v>
      </c>
      <c r="E308" s="250" t="s">
        <v>270</v>
      </c>
      <c r="F308" s="251" t="s">
        <v>197</v>
      </c>
      <c r="G308" s="252"/>
      <c r="H308" s="252">
        <v>0</v>
      </c>
      <c r="I308" s="252"/>
      <c r="J308" s="252">
        <f t="shared" si="14"/>
        <v>0</v>
      </c>
      <c r="K308" s="252">
        <f t="shared" si="11"/>
        <v>0</v>
      </c>
      <c r="L308" s="229"/>
      <c r="M308" s="37"/>
    </row>
    <row r="309" spans="1:13" x14ac:dyDescent="0.3">
      <c r="A309" s="257">
        <v>2</v>
      </c>
      <c r="B309" s="250">
        <v>3</v>
      </c>
      <c r="C309" s="250">
        <v>7</v>
      </c>
      <c r="D309" s="250">
        <v>1</v>
      </c>
      <c r="E309" s="250" t="s">
        <v>271</v>
      </c>
      <c r="F309" s="251" t="s">
        <v>198</v>
      </c>
      <c r="G309" s="252"/>
      <c r="H309" s="252">
        <v>2350000</v>
      </c>
      <c r="I309" s="252"/>
      <c r="J309" s="252">
        <f t="shared" si="14"/>
        <v>2350000</v>
      </c>
      <c r="K309" s="252">
        <f t="shared" si="11"/>
        <v>0.24121641826115825</v>
      </c>
      <c r="L309" s="229"/>
      <c r="M309" s="37"/>
    </row>
    <row r="310" spans="1:13" x14ac:dyDescent="0.3">
      <c r="A310" s="257">
        <v>2</v>
      </c>
      <c r="B310" s="250">
        <v>3</v>
      </c>
      <c r="C310" s="250">
        <v>7</v>
      </c>
      <c r="D310" s="250">
        <v>1</v>
      </c>
      <c r="E310" s="250" t="s">
        <v>275</v>
      </c>
      <c r="F310" s="251" t="s">
        <v>199</v>
      </c>
      <c r="G310" s="252"/>
      <c r="H310" s="252">
        <v>16464</v>
      </c>
      <c r="I310" s="252"/>
      <c r="J310" s="252">
        <f t="shared" si="14"/>
        <v>16464</v>
      </c>
      <c r="K310" s="252">
        <f t="shared" si="11"/>
        <v>1.689951961809238E-3</v>
      </c>
      <c r="L310" s="229"/>
      <c r="M310" s="37"/>
    </row>
    <row r="311" spans="1:13" x14ac:dyDescent="0.3">
      <c r="A311" s="257">
        <v>2</v>
      </c>
      <c r="B311" s="250">
        <v>3</v>
      </c>
      <c r="C311" s="250">
        <v>7</v>
      </c>
      <c r="D311" s="250">
        <v>1</v>
      </c>
      <c r="E311" s="250" t="s">
        <v>289</v>
      </c>
      <c r="F311" s="251" t="s">
        <v>200</v>
      </c>
      <c r="G311" s="252"/>
      <c r="H311" s="252">
        <v>80192</v>
      </c>
      <c r="I311" s="252"/>
      <c r="J311" s="252">
        <f t="shared" si="14"/>
        <v>80192</v>
      </c>
      <c r="K311" s="252">
        <f t="shared" si="11"/>
        <v>8.2313306439143839E-3</v>
      </c>
      <c r="L311" s="229"/>
      <c r="M311" s="37"/>
    </row>
    <row r="312" spans="1:13" hidden="1" x14ac:dyDescent="0.3">
      <c r="A312" s="257">
        <v>2</v>
      </c>
      <c r="B312" s="250">
        <v>3</v>
      </c>
      <c r="C312" s="250">
        <v>7</v>
      </c>
      <c r="D312" s="250">
        <v>1</v>
      </c>
      <c r="E312" s="250" t="s">
        <v>291</v>
      </c>
      <c r="F312" s="251" t="s">
        <v>322</v>
      </c>
      <c r="G312" s="259"/>
      <c r="H312" s="259"/>
      <c r="I312" s="259"/>
      <c r="J312" s="252">
        <f t="shared" si="14"/>
        <v>0</v>
      </c>
      <c r="K312" s="252">
        <f t="shared" si="11"/>
        <v>0</v>
      </c>
      <c r="L312" s="229"/>
      <c r="M312" s="37"/>
    </row>
    <row r="313" spans="1:13" x14ac:dyDescent="0.3">
      <c r="A313" s="245">
        <v>2</v>
      </c>
      <c r="B313" s="246">
        <v>3</v>
      </c>
      <c r="C313" s="246">
        <v>7</v>
      </c>
      <c r="D313" s="246">
        <v>2</v>
      </c>
      <c r="E313" s="246"/>
      <c r="F313" s="256" t="s">
        <v>201</v>
      </c>
      <c r="G313" s="263">
        <v>0</v>
      </c>
      <c r="H313" s="263">
        <f>+H314+H315+H316+H317+H318+H319</f>
        <v>46076839.853599995</v>
      </c>
      <c r="I313" s="263">
        <f>+I314+I315+I316+I317+I318+I319</f>
        <v>0</v>
      </c>
      <c r="J313" s="263">
        <f>+J314+J315+J316+J317+J318+J319</f>
        <v>64704674.703599997</v>
      </c>
      <c r="K313" s="263">
        <f t="shared" si="11"/>
        <v>6.641629734789686</v>
      </c>
      <c r="L313" s="229"/>
      <c r="M313" s="37"/>
    </row>
    <row r="314" spans="1:13" ht="22.5" hidden="1" x14ac:dyDescent="0.3">
      <c r="A314" s="249">
        <v>2</v>
      </c>
      <c r="B314" s="250">
        <v>3</v>
      </c>
      <c r="C314" s="250">
        <v>7</v>
      </c>
      <c r="D314" s="250">
        <v>2</v>
      </c>
      <c r="E314" s="250" t="s">
        <v>268</v>
      </c>
      <c r="F314" s="251" t="s">
        <v>202</v>
      </c>
      <c r="G314" s="252"/>
      <c r="H314" s="252"/>
      <c r="I314" s="252"/>
      <c r="J314" s="252">
        <f t="shared" ref="J314:J319" si="15">SUBTOTAL(9,G314:I314)</f>
        <v>0</v>
      </c>
      <c r="K314" s="252">
        <f t="shared" si="11"/>
        <v>0</v>
      </c>
      <c r="L314" s="229"/>
      <c r="M314" s="37"/>
    </row>
    <row r="315" spans="1:13" x14ac:dyDescent="0.3">
      <c r="A315" s="249">
        <v>2</v>
      </c>
      <c r="B315" s="250">
        <v>3</v>
      </c>
      <c r="C315" s="250">
        <v>7</v>
      </c>
      <c r="D315" s="250">
        <v>2</v>
      </c>
      <c r="E315" s="250" t="s">
        <v>269</v>
      </c>
      <c r="F315" s="251" t="s">
        <v>203</v>
      </c>
      <c r="G315" s="252"/>
      <c r="H315" s="252">
        <v>16400</v>
      </c>
      <c r="I315" s="252"/>
      <c r="J315" s="252">
        <f t="shared" si="15"/>
        <v>16400</v>
      </c>
      <c r="K315" s="252">
        <f t="shared" si="11"/>
        <v>1.6833826636097854E-3</v>
      </c>
      <c r="L315" s="229"/>
      <c r="M315" s="37"/>
    </row>
    <row r="316" spans="1:13" ht="22.5" x14ac:dyDescent="0.3">
      <c r="A316" s="249">
        <v>2</v>
      </c>
      <c r="B316" s="250">
        <v>3</v>
      </c>
      <c r="C316" s="250">
        <v>7</v>
      </c>
      <c r="D316" s="250">
        <v>2</v>
      </c>
      <c r="E316" s="250" t="s">
        <v>270</v>
      </c>
      <c r="F316" s="251" t="s">
        <v>204</v>
      </c>
      <c r="G316" s="252">
        <v>18627834.850000001</v>
      </c>
      <c r="H316" s="268">
        <f>18627834.8536+25537670</f>
        <v>44165504.853599995</v>
      </c>
      <c r="I316" s="252"/>
      <c r="J316" s="252">
        <f t="shared" si="15"/>
        <v>62793339.703599997</v>
      </c>
      <c r="K316" s="252">
        <f t="shared" si="11"/>
        <v>6.4454402101951374</v>
      </c>
      <c r="L316" s="229"/>
      <c r="M316" s="37"/>
    </row>
    <row r="317" spans="1:13" x14ac:dyDescent="0.3">
      <c r="A317" s="249">
        <v>2</v>
      </c>
      <c r="B317" s="250">
        <v>3</v>
      </c>
      <c r="C317" s="250">
        <v>7</v>
      </c>
      <c r="D317" s="250">
        <v>2</v>
      </c>
      <c r="E317" s="250" t="s">
        <v>271</v>
      </c>
      <c r="F317" s="251" t="s">
        <v>205</v>
      </c>
      <c r="G317" s="252"/>
      <c r="H317" s="252">
        <v>88200</v>
      </c>
      <c r="I317" s="252"/>
      <c r="J317" s="252">
        <f t="shared" si="15"/>
        <v>88200</v>
      </c>
      <c r="K317" s="252">
        <f t="shared" si="11"/>
        <v>9.0533140811209171E-3</v>
      </c>
      <c r="L317" s="229"/>
      <c r="M317" s="37"/>
    </row>
    <row r="318" spans="1:13" ht="22.5" x14ac:dyDescent="0.3">
      <c r="A318" s="249">
        <v>2</v>
      </c>
      <c r="B318" s="250">
        <v>3</v>
      </c>
      <c r="C318" s="250">
        <v>7</v>
      </c>
      <c r="D318" s="250">
        <v>2</v>
      </c>
      <c r="E318" s="250" t="s">
        <v>275</v>
      </c>
      <c r="F318" s="251" t="s">
        <v>206</v>
      </c>
      <c r="G318" s="259"/>
      <c r="H318" s="252">
        <v>126000</v>
      </c>
      <c r="I318" s="259"/>
      <c r="J318" s="252">
        <f t="shared" si="15"/>
        <v>126000</v>
      </c>
      <c r="K318" s="252">
        <f t="shared" si="11"/>
        <v>1.293330583017274E-2</v>
      </c>
      <c r="L318" s="229"/>
      <c r="M318" s="37"/>
    </row>
    <row r="319" spans="1:13" ht="33.75" x14ac:dyDescent="0.3">
      <c r="A319" s="251">
        <v>2</v>
      </c>
      <c r="B319" s="251">
        <v>3</v>
      </c>
      <c r="C319" s="251">
        <v>7</v>
      </c>
      <c r="D319" s="251">
        <v>2</v>
      </c>
      <c r="E319" s="251" t="s">
        <v>289</v>
      </c>
      <c r="F319" s="253" t="s">
        <v>323</v>
      </c>
      <c r="G319" s="259"/>
      <c r="H319" s="252">
        <v>1680735</v>
      </c>
      <c r="I319" s="259"/>
      <c r="J319" s="252">
        <f t="shared" si="15"/>
        <v>1680735</v>
      </c>
      <c r="K319" s="252">
        <f t="shared" si="11"/>
        <v>0.17251952201964588</v>
      </c>
      <c r="L319" s="229"/>
      <c r="M319" s="37"/>
    </row>
    <row r="320" spans="1:13" ht="33.75" hidden="1" x14ac:dyDescent="0.3">
      <c r="A320" s="241">
        <v>2</v>
      </c>
      <c r="B320" s="242">
        <v>3</v>
      </c>
      <c r="C320" s="242">
        <v>8</v>
      </c>
      <c r="D320" s="242"/>
      <c r="E320" s="242"/>
      <c r="F320" s="243" t="s">
        <v>324</v>
      </c>
      <c r="G320" s="244">
        <f>+G321+G323</f>
        <v>0</v>
      </c>
      <c r="H320" s="244">
        <f>+H321+H323</f>
        <v>0</v>
      </c>
      <c r="I320" s="244">
        <f>+I321+I323</f>
        <v>0</v>
      </c>
      <c r="J320" s="244">
        <f>+J321+J323</f>
        <v>0</v>
      </c>
      <c r="K320" s="244">
        <f t="shared" si="11"/>
        <v>0</v>
      </c>
      <c r="L320" s="229"/>
      <c r="M320" s="37"/>
    </row>
    <row r="321" spans="1:13" ht="33.75" hidden="1" x14ac:dyDescent="0.3">
      <c r="A321" s="256">
        <v>2</v>
      </c>
      <c r="B321" s="256">
        <v>3</v>
      </c>
      <c r="C321" s="256">
        <v>8</v>
      </c>
      <c r="D321" s="256">
        <v>1</v>
      </c>
      <c r="E321" s="256"/>
      <c r="F321" s="247" t="s">
        <v>325</v>
      </c>
      <c r="G321" s="248">
        <f>+G322</f>
        <v>0</v>
      </c>
      <c r="H321" s="248">
        <f>+H322</f>
        <v>0</v>
      </c>
      <c r="I321" s="248">
        <f>+I322</f>
        <v>0</v>
      </c>
      <c r="J321" s="248">
        <f>+J322</f>
        <v>0</v>
      </c>
      <c r="K321" s="248">
        <f t="shared" si="11"/>
        <v>0</v>
      </c>
      <c r="L321" s="229"/>
      <c r="M321" s="37"/>
    </row>
    <row r="322" spans="1:13" ht="33.75" hidden="1" x14ac:dyDescent="0.3">
      <c r="A322" s="251">
        <v>2</v>
      </c>
      <c r="B322" s="251">
        <v>3</v>
      </c>
      <c r="C322" s="251">
        <v>8</v>
      </c>
      <c r="D322" s="251">
        <v>1</v>
      </c>
      <c r="E322" s="251" t="s">
        <v>268</v>
      </c>
      <c r="F322" s="253" t="s">
        <v>325</v>
      </c>
      <c r="G322" s="259"/>
      <c r="H322" s="259"/>
      <c r="I322" s="259"/>
      <c r="J322" s="252">
        <f>SUBTOTAL(9,G322:I322)</f>
        <v>0</v>
      </c>
      <c r="K322" s="252">
        <f t="shared" si="11"/>
        <v>0</v>
      </c>
      <c r="L322" s="229"/>
      <c r="M322" s="37"/>
    </row>
    <row r="323" spans="1:13" ht="45" hidden="1" x14ac:dyDescent="0.3">
      <c r="A323" s="256">
        <v>2</v>
      </c>
      <c r="B323" s="256">
        <v>3</v>
      </c>
      <c r="C323" s="256">
        <v>8</v>
      </c>
      <c r="D323" s="256">
        <v>2</v>
      </c>
      <c r="E323" s="256"/>
      <c r="F323" s="247" t="s">
        <v>326</v>
      </c>
      <c r="G323" s="248">
        <f>+G324</f>
        <v>0</v>
      </c>
      <c r="H323" s="248">
        <f>+H324</f>
        <v>0</v>
      </c>
      <c r="I323" s="248">
        <f>+I324</f>
        <v>0</v>
      </c>
      <c r="J323" s="248">
        <f>+J324</f>
        <v>0</v>
      </c>
      <c r="K323" s="248">
        <f t="shared" si="11"/>
        <v>0</v>
      </c>
      <c r="L323" s="229"/>
      <c r="M323" s="37"/>
    </row>
    <row r="324" spans="1:13" ht="45" hidden="1" x14ac:dyDescent="0.3">
      <c r="A324" s="251">
        <v>2</v>
      </c>
      <c r="B324" s="251">
        <v>3</v>
      </c>
      <c r="C324" s="251">
        <v>8</v>
      </c>
      <c r="D324" s="251">
        <v>2</v>
      </c>
      <c r="E324" s="251" t="s">
        <v>268</v>
      </c>
      <c r="F324" s="253" t="s">
        <v>326</v>
      </c>
      <c r="G324" s="259"/>
      <c r="H324" s="259"/>
      <c r="I324" s="259"/>
      <c r="J324" s="252">
        <f>SUBTOTAL(9,G324:I324)</f>
        <v>0</v>
      </c>
      <c r="K324" s="252">
        <f t="shared" si="11"/>
        <v>0</v>
      </c>
      <c r="L324" s="229"/>
      <c r="M324" s="37"/>
    </row>
    <row r="325" spans="1:13" x14ac:dyDescent="0.3">
      <c r="A325" s="251">
        <v>2</v>
      </c>
      <c r="B325" s="251">
        <v>3</v>
      </c>
      <c r="C325" s="251">
        <v>7</v>
      </c>
      <c r="D325" s="251">
        <v>2</v>
      </c>
      <c r="E325" s="251" t="s">
        <v>1180</v>
      </c>
      <c r="F325" s="253"/>
      <c r="G325" s="259"/>
      <c r="H325" s="259">
        <v>25537670</v>
      </c>
      <c r="I325" s="259" t="s">
        <v>1181</v>
      </c>
      <c r="J325" s="252"/>
      <c r="K325" s="252"/>
      <c r="L325" s="229"/>
      <c r="M325" s="37"/>
    </row>
    <row r="326" spans="1:13" x14ac:dyDescent="0.3">
      <c r="A326" s="241">
        <v>2</v>
      </c>
      <c r="B326" s="242">
        <v>3</v>
      </c>
      <c r="C326" s="242">
        <v>9</v>
      </c>
      <c r="D326" s="242"/>
      <c r="E326" s="242"/>
      <c r="F326" s="243" t="s">
        <v>20</v>
      </c>
      <c r="G326" s="244">
        <f>+G327+G329+G332+G334+G336+G338+G340+G342+G344</f>
        <v>0</v>
      </c>
      <c r="H326" s="244">
        <f>+H327+H329+H332+H334+H336+H338+H340+H342+H344</f>
        <v>109069427.50000001</v>
      </c>
      <c r="I326" s="244">
        <f>+I327+I329+I332+I334+I336+I338+I340+I342+I344</f>
        <v>0</v>
      </c>
      <c r="J326" s="244">
        <f>+J327+J329+J332+J334+J336+J338+J340+J342+J344</f>
        <v>109069427.50000001</v>
      </c>
      <c r="K326" s="244">
        <f t="shared" si="11"/>
        <v>11.195462401423438</v>
      </c>
      <c r="L326" s="229"/>
      <c r="M326" s="37"/>
    </row>
    <row r="327" spans="1:13" x14ac:dyDescent="0.3">
      <c r="A327" s="245">
        <v>2</v>
      </c>
      <c r="B327" s="246">
        <v>3</v>
      </c>
      <c r="C327" s="246">
        <v>9</v>
      </c>
      <c r="D327" s="246">
        <v>1</v>
      </c>
      <c r="E327" s="246"/>
      <c r="F327" s="256" t="s">
        <v>207</v>
      </c>
      <c r="G327" s="263">
        <f>+G328</f>
        <v>0</v>
      </c>
      <c r="H327" s="263">
        <f>+H328</f>
        <v>2712983</v>
      </c>
      <c r="I327" s="263">
        <f>+I328</f>
        <v>0</v>
      </c>
      <c r="J327" s="263">
        <f>+J328</f>
        <v>2712983</v>
      </c>
      <c r="K327" s="263">
        <f t="shared" si="11"/>
        <v>0.27847491151634546</v>
      </c>
      <c r="L327" s="229"/>
      <c r="M327" s="37"/>
    </row>
    <row r="328" spans="1:13" x14ac:dyDescent="0.3">
      <c r="A328" s="257">
        <v>2</v>
      </c>
      <c r="B328" s="250">
        <v>3</v>
      </c>
      <c r="C328" s="250">
        <v>9</v>
      </c>
      <c r="D328" s="250">
        <v>1</v>
      </c>
      <c r="E328" s="250" t="s">
        <v>268</v>
      </c>
      <c r="F328" s="251" t="s">
        <v>207</v>
      </c>
      <c r="G328" s="252"/>
      <c r="H328" s="252">
        <v>2712983</v>
      </c>
      <c r="I328" s="252"/>
      <c r="J328" s="252">
        <f>SUBTOTAL(9,G328:I328)</f>
        <v>2712983</v>
      </c>
      <c r="K328" s="252">
        <f t="shared" si="11"/>
        <v>0.27847491151634546</v>
      </c>
      <c r="L328" s="229"/>
      <c r="M328" s="37"/>
    </row>
    <row r="329" spans="1:13" ht="22.5" x14ac:dyDescent="0.3">
      <c r="A329" s="245">
        <v>2</v>
      </c>
      <c r="B329" s="246">
        <v>3</v>
      </c>
      <c r="C329" s="246">
        <v>9</v>
      </c>
      <c r="D329" s="246">
        <v>2</v>
      </c>
      <c r="E329" s="246"/>
      <c r="F329" s="256" t="s">
        <v>208</v>
      </c>
      <c r="G329" s="263">
        <f>+G330</f>
        <v>0</v>
      </c>
      <c r="H329" s="263">
        <f>+H330+H331</f>
        <v>1898498</v>
      </c>
      <c r="I329" s="263">
        <f>+I330</f>
        <v>0</v>
      </c>
      <c r="J329" s="263">
        <f>+J330+J331</f>
        <v>1898498</v>
      </c>
      <c r="K329" s="263">
        <f t="shared" si="11"/>
        <v>0.1948718670791372</v>
      </c>
      <c r="L329" s="229"/>
      <c r="M329" s="37"/>
    </row>
    <row r="330" spans="1:13" ht="22.5" x14ac:dyDescent="0.3">
      <c r="A330" s="257">
        <v>2</v>
      </c>
      <c r="B330" s="250">
        <v>3</v>
      </c>
      <c r="C330" s="250">
        <v>9</v>
      </c>
      <c r="D330" s="250">
        <v>2</v>
      </c>
      <c r="E330" s="250" t="s">
        <v>268</v>
      </c>
      <c r="F330" s="251" t="s">
        <v>208</v>
      </c>
      <c r="G330" s="252"/>
      <c r="H330" s="252">
        <v>1898498</v>
      </c>
      <c r="I330" s="252"/>
      <c r="J330" s="252">
        <f>SUBTOTAL(9,G330:I330)</f>
        <v>1898498</v>
      </c>
      <c r="K330" s="252">
        <f t="shared" si="11"/>
        <v>0.1948718670791372</v>
      </c>
      <c r="L330" s="229"/>
      <c r="M330" s="37"/>
    </row>
    <row r="331" spans="1:13" ht="22.5" x14ac:dyDescent="0.3">
      <c r="A331" s="257">
        <v>2</v>
      </c>
      <c r="B331" s="250">
        <v>3</v>
      </c>
      <c r="C331" s="250">
        <v>9</v>
      </c>
      <c r="D331" s="250">
        <v>2</v>
      </c>
      <c r="E331" s="250" t="s">
        <v>269</v>
      </c>
      <c r="F331" s="251" t="s">
        <v>1136</v>
      </c>
      <c r="G331" s="252"/>
      <c r="H331" s="252">
        <v>0</v>
      </c>
      <c r="I331" s="252"/>
      <c r="J331" s="252">
        <f>SUBTOTAL(9,G331:I331)</f>
        <v>0</v>
      </c>
      <c r="K331" s="252">
        <f t="shared" si="11"/>
        <v>0</v>
      </c>
      <c r="L331" s="229"/>
      <c r="M331" s="37"/>
    </row>
    <row r="332" spans="1:13" ht="22.5" x14ac:dyDescent="0.3">
      <c r="A332" s="245">
        <v>2</v>
      </c>
      <c r="B332" s="246">
        <v>3</v>
      </c>
      <c r="C332" s="246">
        <v>9</v>
      </c>
      <c r="D332" s="246">
        <v>3</v>
      </c>
      <c r="E332" s="246"/>
      <c r="F332" s="256" t="s">
        <v>327</v>
      </c>
      <c r="G332" s="263">
        <f>+G333</f>
        <v>0</v>
      </c>
      <c r="H332" s="263">
        <f>+H333</f>
        <v>95454698.400000006</v>
      </c>
      <c r="I332" s="263">
        <f>+I333</f>
        <v>0</v>
      </c>
      <c r="J332" s="263">
        <f>+J333</f>
        <v>95454698.400000006</v>
      </c>
      <c r="K332" s="263">
        <f t="shared" si="11"/>
        <v>9.7979746613817511</v>
      </c>
      <c r="L332" s="229"/>
      <c r="M332" s="37"/>
    </row>
    <row r="333" spans="1:13" ht="22.5" x14ac:dyDescent="0.3">
      <c r="A333" s="257">
        <v>2</v>
      </c>
      <c r="B333" s="250">
        <v>3</v>
      </c>
      <c r="C333" s="250">
        <v>9</v>
      </c>
      <c r="D333" s="250">
        <v>3</v>
      </c>
      <c r="E333" s="250" t="s">
        <v>268</v>
      </c>
      <c r="F333" s="251" t="s">
        <v>327</v>
      </c>
      <c r="G333" s="252"/>
      <c r="H333" s="252">
        <v>95454698.400000006</v>
      </c>
      <c r="I333" s="252"/>
      <c r="J333" s="252">
        <f>SUBTOTAL(9,G333:I333)</f>
        <v>95454698.400000006</v>
      </c>
      <c r="K333" s="252">
        <f t="shared" si="11"/>
        <v>9.7979746613817511</v>
      </c>
      <c r="L333" s="229"/>
      <c r="M333" s="37"/>
    </row>
    <row r="334" spans="1:13" ht="33.75" hidden="1" x14ac:dyDescent="0.3">
      <c r="A334" s="245">
        <v>2</v>
      </c>
      <c r="B334" s="246">
        <v>3</v>
      </c>
      <c r="C334" s="246">
        <v>9</v>
      </c>
      <c r="D334" s="246">
        <v>4</v>
      </c>
      <c r="E334" s="246"/>
      <c r="F334" s="256" t="s">
        <v>209</v>
      </c>
      <c r="G334" s="263">
        <f>+G335</f>
        <v>0</v>
      </c>
      <c r="H334" s="263">
        <f>+H335</f>
        <v>0</v>
      </c>
      <c r="I334" s="263">
        <f>+I335</f>
        <v>0</v>
      </c>
      <c r="J334" s="263">
        <f>+J335</f>
        <v>0</v>
      </c>
      <c r="K334" s="263">
        <f t="shared" si="11"/>
        <v>0</v>
      </c>
      <c r="L334" s="229"/>
      <c r="M334" s="37"/>
    </row>
    <row r="335" spans="1:13" ht="33.75" hidden="1" x14ac:dyDescent="0.3">
      <c r="A335" s="257">
        <v>2</v>
      </c>
      <c r="B335" s="250">
        <v>3</v>
      </c>
      <c r="C335" s="250">
        <v>9</v>
      </c>
      <c r="D335" s="250">
        <v>4</v>
      </c>
      <c r="E335" s="250" t="s">
        <v>268</v>
      </c>
      <c r="F335" s="251" t="s">
        <v>209</v>
      </c>
      <c r="G335" s="259"/>
      <c r="H335" s="259"/>
      <c r="I335" s="259"/>
      <c r="J335" s="252">
        <f>SUBTOTAL(9,G335:I335)</f>
        <v>0</v>
      </c>
      <c r="K335" s="252">
        <f t="shared" si="11"/>
        <v>0</v>
      </c>
      <c r="L335" s="229"/>
      <c r="M335" s="37"/>
    </row>
    <row r="336" spans="1:13" x14ac:dyDescent="0.3">
      <c r="A336" s="245">
        <v>2</v>
      </c>
      <c r="B336" s="246">
        <v>3</v>
      </c>
      <c r="C336" s="246">
        <v>9</v>
      </c>
      <c r="D336" s="246">
        <v>5</v>
      </c>
      <c r="E336" s="246"/>
      <c r="F336" s="256" t="s">
        <v>210</v>
      </c>
      <c r="G336" s="263">
        <f>+G337</f>
        <v>0</v>
      </c>
      <c r="H336" s="263">
        <f>+H337</f>
        <v>695982</v>
      </c>
      <c r="I336" s="263">
        <f>+I337</f>
        <v>0</v>
      </c>
      <c r="J336" s="263">
        <f>+J337</f>
        <v>695982</v>
      </c>
      <c r="K336" s="263">
        <f t="shared" si="11"/>
        <v>7.1439270303930824E-2</v>
      </c>
      <c r="L336" s="229"/>
      <c r="M336" s="37"/>
    </row>
    <row r="337" spans="1:13" x14ac:dyDescent="0.3">
      <c r="A337" s="257">
        <v>2</v>
      </c>
      <c r="B337" s="250">
        <v>3</v>
      </c>
      <c r="C337" s="250">
        <v>9</v>
      </c>
      <c r="D337" s="250">
        <v>5</v>
      </c>
      <c r="E337" s="250" t="s">
        <v>268</v>
      </c>
      <c r="F337" s="251" t="s">
        <v>210</v>
      </c>
      <c r="G337" s="259"/>
      <c r="H337" s="252">
        <v>695982</v>
      </c>
      <c r="I337" s="259"/>
      <c r="J337" s="252">
        <f>SUBTOTAL(9,G337:I337)</f>
        <v>695982</v>
      </c>
      <c r="K337" s="252">
        <f t="shared" si="11"/>
        <v>7.1439270303930824E-2</v>
      </c>
      <c r="L337" s="229"/>
      <c r="M337" s="37"/>
    </row>
    <row r="338" spans="1:13" x14ac:dyDescent="0.3">
      <c r="A338" s="245">
        <v>2</v>
      </c>
      <c r="B338" s="246">
        <v>3</v>
      </c>
      <c r="C338" s="246">
        <v>9</v>
      </c>
      <c r="D338" s="246">
        <v>6</v>
      </c>
      <c r="E338" s="246"/>
      <c r="F338" s="256" t="s">
        <v>211</v>
      </c>
      <c r="G338" s="263">
        <f>+G339</f>
        <v>0</v>
      </c>
      <c r="H338" s="263">
        <f>+H339</f>
        <v>1819797</v>
      </c>
      <c r="I338" s="263">
        <f>+I339</f>
        <v>0</v>
      </c>
      <c r="J338" s="263">
        <f>+J339</f>
        <v>1819797</v>
      </c>
      <c r="K338" s="263">
        <f t="shared" si="11"/>
        <v>0.18679358055421319</v>
      </c>
      <c r="L338" s="229"/>
      <c r="M338" s="37"/>
    </row>
    <row r="339" spans="1:13" x14ac:dyDescent="0.3">
      <c r="A339" s="257">
        <v>2</v>
      </c>
      <c r="B339" s="250">
        <v>3</v>
      </c>
      <c r="C339" s="250">
        <v>9</v>
      </c>
      <c r="D339" s="250">
        <v>6</v>
      </c>
      <c r="E339" s="250" t="s">
        <v>268</v>
      </c>
      <c r="F339" s="251" t="s">
        <v>211</v>
      </c>
      <c r="G339" s="252"/>
      <c r="H339" s="252">
        <v>1819797</v>
      </c>
      <c r="I339" s="252"/>
      <c r="J339" s="252">
        <f>SUBTOTAL(9,G339:I339)</f>
        <v>1819797</v>
      </c>
      <c r="K339" s="252">
        <f t="shared" ref="K339:K402" si="16">IFERROR(J339/$J$18*100,"0.00")</f>
        <v>0.18679358055421319</v>
      </c>
      <c r="L339" s="229"/>
      <c r="M339" s="37"/>
    </row>
    <row r="340" spans="1:13" ht="22.5" x14ac:dyDescent="0.3">
      <c r="A340" s="245">
        <v>2</v>
      </c>
      <c r="B340" s="246">
        <v>3</v>
      </c>
      <c r="C340" s="246">
        <v>9</v>
      </c>
      <c r="D340" s="246">
        <v>7</v>
      </c>
      <c r="E340" s="246"/>
      <c r="F340" s="256" t="s">
        <v>328</v>
      </c>
      <c r="G340" s="263">
        <f>+G341</f>
        <v>0</v>
      </c>
      <c r="H340" s="263">
        <f>+H341</f>
        <v>11200</v>
      </c>
      <c r="I340" s="263">
        <f>+I341</f>
        <v>0</v>
      </c>
      <c r="J340" s="263">
        <f>+J341</f>
        <v>11200</v>
      </c>
      <c r="K340" s="263">
        <f t="shared" si="16"/>
        <v>1.1496271849042437E-3</v>
      </c>
      <c r="L340" s="229"/>
      <c r="M340" s="37"/>
    </row>
    <row r="341" spans="1:13" ht="22.5" x14ac:dyDescent="0.3">
      <c r="A341" s="257">
        <v>2</v>
      </c>
      <c r="B341" s="250">
        <v>3</v>
      </c>
      <c r="C341" s="250">
        <v>9</v>
      </c>
      <c r="D341" s="250">
        <v>7</v>
      </c>
      <c r="E341" s="250" t="s">
        <v>268</v>
      </c>
      <c r="F341" s="251" t="s">
        <v>328</v>
      </c>
      <c r="G341" s="259"/>
      <c r="H341" s="252">
        <v>11200</v>
      </c>
      <c r="I341" s="259"/>
      <c r="J341" s="252">
        <f>SUBTOTAL(9,G341:I341)</f>
        <v>11200</v>
      </c>
      <c r="K341" s="252">
        <f t="shared" si="16"/>
        <v>1.1496271849042437E-3</v>
      </c>
      <c r="L341" s="229"/>
      <c r="M341" s="37"/>
    </row>
    <row r="342" spans="1:13" ht="22.5" x14ac:dyDescent="0.3">
      <c r="A342" s="245">
        <v>2</v>
      </c>
      <c r="B342" s="246">
        <v>3</v>
      </c>
      <c r="C342" s="246">
        <v>9</v>
      </c>
      <c r="D342" s="246">
        <v>8</v>
      </c>
      <c r="E342" s="246"/>
      <c r="F342" s="256" t="s">
        <v>212</v>
      </c>
      <c r="G342" s="263">
        <f>+G343</f>
        <v>0</v>
      </c>
      <c r="H342" s="263">
        <f>+H343</f>
        <v>901093.2</v>
      </c>
      <c r="I342" s="263">
        <f>+I343</f>
        <v>0</v>
      </c>
      <c r="J342" s="263">
        <f>+J343</f>
        <v>901093.2</v>
      </c>
      <c r="K342" s="263">
        <f t="shared" si="16"/>
        <v>9.2492967754674693E-2</v>
      </c>
      <c r="L342" s="229"/>
      <c r="M342" s="37"/>
    </row>
    <row r="343" spans="1:13" ht="22.5" x14ac:dyDescent="0.3">
      <c r="A343" s="257">
        <v>2</v>
      </c>
      <c r="B343" s="250">
        <v>3</v>
      </c>
      <c r="C343" s="250">
        <v>9</v>
      </c>
      <c r="D343" s="250">
        <v>8</v>
      </c>
      <c r="E343" s="250" t="s">
        <v>268</v>
      </c>
      <c r="F343" s="251" t="s">
        <v>212</v>
      </c>
      <c r="G343" s="259"/>
      <c r="H343" s="269">
        <f>115637.2+785456</f>
        <v>901093.2</v>
      </c>
      <c r="I343" s="259"/>
      <c r="J343" s="252">
        <f>SUBTOTAL(9,G343:I343)</f>
        <v>901093.2</v>
      </c>
      <c r="K343" s="252">
        <f t="shared" si="16"/>
        <v>9.2492967754674693E-2</v>
      </c>
      <c r="L343" s="229"/>
      <c r="M343" s="37"/>
    </row>
    <row r="344" spans="1:13" x14ac:dyDescent="0.3">
      <c r="A344" s="245">
        <v>2</v>
      </c>
      <c r="B344" s="246">
        <v>3</v>
      </c>
      <c r="C344" s="246">
        <v>9</v>
      </c>
      <c r="D344" s="246">
        <v>9</v>
      </c>
      <c r="E344" s="246"/>
      <c r="F344" s="256" t="s">
        <v>213</v>
      </c>
      <c r="G344" s="263">
        <f>+G345</f>
        <v>0</v>
      </c>
      <c r="H344" s="263">
        <f>+H345</f>
        <v>5575175.9000000004</v>
      </c>
      <c r="I344" s="263">
        <f>+I345</f>
        <v>0</v>
      </c>
      <c r="J344" s="263">
        <f>+J345</f>
        <v>5575175.9000000004</v>
      </c>
      <c r="K344" s="263">
        <f t="shared" si="16"/>
        <v>0.5722655156484806</v>
      </c>
      <c r="L344" s="229"/>
      <c r="M344" s="37"/>
    </row>
    <row r="345" spans="1:13" ht="22.5" x14ac:dyDescent="0.3">
      <c r="A345" s="257">
        <v>2</v>
      </c>
      <c r="B345" s="250">
        <v>3</v>
      </c>
      <c r="C345" s="250">
        <v>9</v>
      </c>
      <c r="D345" s="250">
        <v>9</v>
      </c>
      <c r="E345" s="250" t="s">
        <v>268</v>
      </c>
      <c r="F345" s="251" t="s">
        <v>213</v>
      </c>
      <c r="G345" s="252"/>
      <c r="H345" s="260">
        <f>4670.4+177803.5+5392702</f>
        <v>5575175.9000000004</v>
      </c>
      <c r="I345" s="252"/>
      <c r="J345" s="252">
        <f>SUBTOTAL(9,G345:I345)</f>
        <v>5575175.9000000004</v>
      </c>
      <c r="K345" s="252">
        <f t="shared" si="16"/>
        <v>0.5722655156484806</v>
      </c>
      <c r="L345" s="229"/>
      <c r="M345" s="37"/>
    </row>
    <row r="346" spans="1:13" hidden="1" x14ac:dyDescent="0.3">
      <c r="A346" s="236">
        <v>2</v>
      </c>
      <c r="B346" s="237">
        <v>4</v>
      </c>
      <c r="C346" s="238"/>
      <c r="D346" s="238"/>
      <c r="E346" s="238"/>
      <c r="F346" s="239" t="s">
        <v>329</v>
      </c>
      <c r="G346" s="240">
        <f>+G347+G363+G374+G379+G388+G395</f>
        <v>0</v>
      </c>
      <c r="H346" s="240">
        <f>+H347+H363+H374+H379+H388+H395</f>
        <v>0</v>
      </c>
      <c r="I346" s="240">
        <f>+I347+I363+I374+I379+I388+I395</f>
        <v>0</v>
      </c>
      <c r="J346" s="240">
        <f>+J347+J363+J374+J379+J388+J395</f>
        <v>0</v>
      </c>
      <c r="K346" s="240">
        <f t="shared" si="16"/>
        <v>0</v>
      </c>
      <c r="L346" s="229"/>
      <c r="M346" s="37"/>
    </row>
    <row r="347" spans="1:13" ht="22.5" hidden="1" x14ac:dyDescent="0.3">
      <c r="A347" s="241">
        <v>2</v>
      </c>
      <c r="B347" s="242">
        <v>4</v>
      </c>
      <c r="C347" s="242">
        <v>1</v>
      </c>
      <c r="D347" s="242"/>
      <c r="E347" s="242"/>
      <c r="F347" s="243" t="s">
        <v>330</v>
      </c>
      <c r="G347" s="244">
        <f>+G348+G352+G356+G359+G361</f>
        <v>0</v>
      </c>
      <c r="H347" s="244">
        <f>+H348+H352+H356+H359+H361</f>
        <v>0</v>
      </c>
      <c r="I347" s="244">
        <f>+I348+I352+I356+I359+I361</f>
        <v>0</v>
      </c>
      <c r="J347" s="244">
        <f>+J348+J352+J356+J359+J361</f>
        <v>0</v>
      </c>
      <c r="K347" s="244">
        <f t="shared" si="16"/>
        <v>0</v>
      </c>
      <c r="L347" s="229"/>
      <c r="M347" s="37"/>
    </row>
    <row r="348" spans="1:13" ht="22.5" hidden="1" x14ac:dyDescent="0.3">
      <c r="A348" s="245">
        <v>2</v>
      </c>
      <c r="B348" s="246">
        <v>4</v>
      </c>
      <c r="C348" s="246">
        <v>1</v>
      </c>
      <c r="D348" s="246">
        <v>1</v>
      </c>
      <c r="E348" s="246"/>
      <c r="F348" s="256" t="s">
        <v>331</v>
      </c>
      <c r="G348" s="263">
        <f>+G349+G350+G351</f>
        <v>0</v>
      </c>
      <c r="H348" s="263">
        <f>+H349+H350+H351</f>
        <v>0</v>
      </c>
      <c r="I348" s="263">
        <f>+I349+I350+I351</f>
        <v>0</v>
      </c>
      <c r="J348" s="263">
        <f>+J349+J350+J351</f>
        <v>0</v>
      </c>
      <c r="K348" s="263">
        <f t="shared" si="16"/>
        <v>0</v>
      </c>
      <c r="L348" s="229"/>
      <c r="M348" s="37"/>
    </row>
    <row r="349" spans="1:13" hidden="1" x14ac:dyDescent="0.3">
      <c r="A349" s="257">
        <v>2</v>
      </c>
      <c r="B349" s="250">
        <v>4</v>
      </c>
      <c r="C349" s="250">
        <v>1</v>
      </c>
      <c r="D349" s="250">
        <v>1</v>
      </c>
      <c r="E349" s="250" t="s">
        <v>268</v>
      </c>
      <c r="F349" s="253" t="s">
        <v>332</v>
      </c>
      <c r="G349" s="252"/>
      <c r="H349" s="252"/>
      <c r="I349" s="252"/>
      <c r="J349" s="252">
        <f>SUBTOTAL(9,G349:I349)</f>
        <v>0</v>
      </c>
      <c r="K349" s="252">
        <f t="shared" si="16"/>
        <v>0</v>
      </c>
      <c r="L349" s="229"/>
      <c r="M349" s="37"/>
    </row>
    <row r="350" spans="1:13" hidden="1" x14ac:dyDescent="0.3">
      <c r="A350" s="257">
        <v>2</v>
      </c>
      <c r="B350" s="250">
        <v>4</v>
      </c>
      <c r="C350" s="250">
        <v>1</v>
      </c>
      <c r="D350" s="250">
        <v>1</v>
      </c>
      <c r="E350" s="250" t="s">
        <v>269</v>
      </c>
      <c r="F350" s="253" t="s">
        <v>333</v>
      </c>
      <c r="G350" s="252"/>
      <c r="H350" s="252"/>
      <c r="I350" s="252"/>
      <c r="J350" s="252">
        <f>SUBTOTAL(9,G350:I350)</f>
        <v>0</v>
      </c>
      <c r="K350" s="252">
        <f t="shared" si="16"/>
        <v>0</v>
      </c>
      <c r="L350" s="229"/>
      <c r="M350" s="37"/>
    </row>
    <row r="351" spans="1:13" hidden="1" x14ac:dyDescent="0.3">
      <c r="A351" s="257">
        <v>2</v>
      </c>
      <c r="B351" s="250">
        <v>4</v>
      </c>
      <c r="C351" s="250">
        <v>1</v>
      </c>
      <c r="D351" s="250">
        <v>1</v>
      </c>
      <c r="E351" s="250" t="s">
        <v>270</v>
      </c>
      <c r="F351" s="253" t="s">
        <v>334</v>
      </c>
      <c r="G351" s="259"/>
      <c r="H351" s="259"/>
      <c r="I351" s="259"/>
      <c r="J351" s="252">
        <f>SUBTOTAL(9,G351:I351)</f>
        <v>0</v>
      </c>
      <c r="K351" s="252">
        <f t="shared" si="16"/>
        <v>0</v>
      </c>
      <c r="L351" s="229"/>
      <c r="M351" s="37"/>
    </row>
    <row r="352" spans="1:13" ht="22.5" hidden="1" x14ac:dyDescent="0.3">
      <c r="A352" s="245">
        <v>2</v>
      </c>
      <c r="B352" s="246">
        <v>4</v>
      </c>
      <c r="C352" s="246">
        <v>1</v>
      </c>
      <c r="D352" s="246">
        <v>2</v>
      </c>
      <c r="E352" s="246"/>
      <c r="F352" s="256" t="s">
        <v>335</v>
      </c>
      <c r="G352" s="263">
        <f>+G353+G354+G355</f>
        <v>0</v>
      </c>
      <c r="H352" s="263">
        <f>+H353+H354+H355</f>
        <v>0</v>
      </c>
      <c r="I352" s="263">
        <f>+I353+I354+I355</f>
        <v>0</v>
      </c>
      <c r="J352" s="263">
        <f>+J353+J354+J355</f>
        <v>0</v>
      </c>
      <c r="K352" s="263">
        <f t="shared" si="16"/>
        <v>0</v>
      </c>
      <c r="L352" s="229"/>
      <c r="M352" s="37"/>
    </row>
    <row r="353" spans="1:13" ht="33.75" hidden="1" x14ac:dyDescent="0.3">
      <c r="A353" s="257">
        <v>2</v>
      </c>
      <c r="B353" s="250">
        <v>4</v>
      </c>
      <c r="C353" s="250">
        <v>1</v>
      </c>
      <c r="D353" s="250">
        <v>2</v>
      </c>
      <c r="E353" s="250" t="s">
        <v>268</v>
      </c>
      <c r="F353" s="253" t="s">
        <v>336</v>
      </c>
      <c r="G353" s="252"/>
      <c r="H353" s="252"/>
      <c r="I353" s="252"/>
      <c r="J353" s="252">
        <f>SUBTOTAL(9,G353:I353)</f>
        <v>0</v>
      </c>
      <c r="K353" s="252">
        <f t="shared" si="16"/>
        <v>0</v>
      </c>
      <c r="L353" s="229"/>
      <c r="M353" s="37"/>
    </row>
    <row r="354" spans="1:13" ht="33.75" hidden="1" x14ac:dyDescent="0.3">
      <c r="A354" s="257">
        <v>2</v>
      </c>
      <c r="B354" s="250">
        <v>4</v>
      </c>
      <c r="C354" s="250">
        <v>1</v>
      </c>
      <c r="D354" s="250">
        <v>2</v>
      </c>
      <c r="E354" s="250" t="s">
        <v>269</v>
      </c>
      <c r="F354" s="253" t="s">
        <v>337</v>
      </c>
      <c r="G354" s="252"/>
      <c r="H354" s="252"/>
      <c r="I354" s="252"/>
      <c r="J354" s="252">
        <f>SUBTOTAL(9,G354:I354)</f>
        <v>0</v>
      </c>
      <c r="K354" s="252">
        <f t="shared" si="16"/>
        <v>0</v>
      </c>
      <c r="L354" s="229"/>
      <c r="M354" s="37"/>
    </row>
    <row r="355" spans="1:13" ht="22.5" hidden="1" x14ac:dyDescent="0.3">
      <c r="A355" s="257">
        <v>2</v>
      </c>
      <c r="B355" s="250">
        <v>4</v>
      </c>
      <c r="C355" s="250">
        <v>1</v>
      </c>
      <c r="D355" s="250">
        <v>2</v>
      </c>
      <c r="E355" s="250" t="s">
        <v>270</v>
      </c>
      <c r="F355" s="253" t="s">
        <v>338</v>
      </c>
      <c r="G355" s="259"/>
      <c r="H355" s="259"/>
      <c r="I355" s="259"/>
      <c r="J355" s="252">
        <f>SUBTOTAL(9,G355:I355)</f>
        <v>0</v>
      </c>
      <c r="K355" s="252">
        <f t="shared" si="16"/>
        <v>0</v>
      </c>
      <c r="L355" s="229"/>
      <c r="M355" s="37"/>
    </row>
    <row r="356" spans="1:13" hidden="1" x14ac:dyDescent="0.3">
      <c r="A356" s="245">
        <v>2</v>
      </c>
      <c r="B356" s="246">
        <v>4</v>
      </c>
      <c r="C356" s="246">
        <v>1</v>
      </c>
      <c r="D356" s="246">
        <v>4</v>
      </c>
      <c r="E356" s="250"/>
      <c r="F356" s="247" t="s">
        <v>339</v>
      </c>
      <c r="G356" s="263">
        <f>+G357+G358</f>
        <v>0</v>
      </c>
      <c r="H356" s="263">
        <f>+H357+H358</f>
        <v>0</v>
      </c>
      <c r="I356" s="263">
        <f>+I357+I358</f>
        <v>0</v>
      </c>
      <c r="J356" s="263">
        <f>+J357+J358</f>
        <v>0</v>
      </c>
      <c r="K356" s="263">
        <f t="shared" si="16"/>
        <v>0</v>
      </c>
      <c r="L356" s="229"/>
      <c r="M356" s="37"/>
    </row>
    <row r="357" spans="1:13" hidden="1" x14ac:dyDescent="0.3">
      <c r="A357" s="270">
        <v>2</v>
      </c>
      <c r="B357" s="271">
        <v>4</v>
      </c>
      <c r="C357" s="271">
        <v>1</v>
      </c>
      <c r="D357" s="271">
        <v>4</v>
      </c>
      <c r="E357" s="250" t="s">
        <v>268</v>
      </c>
      <c r="F357" s="255" t="s">
        <v>340</v>
      </c>
      <c r="G357" s="252"/>
      <c r="H357" s="252"/>
      <c r="I357" s="252"/>
      <c r="J357" s="252">
        <f>SUBTOTAL(9,G357:I357)</f>
        <v>0</v>
      </c>
      <c r="K357" s="252">
        <f t="shared" si="16"/>
        <v>0</v>
      </c>
      <c r="L357" s="229"/>
      <c r="M357" s="37"/>
    </row>
    <row r="358" spans="1:13" hidden="1" x14ac:dyDescent="0.3">
      <c r="A358" s="257">
        <v>2</v>
      </c>
      <c r="B358" s="250">
        <v>4</v>
      </c>
      <c r="C358" s="250">
        <v>1</v>
      </c>
      <c r="D358" s="250">
        <v>4</v>
      </c>
      <c r="E358" s="250" t="s">
        <v>269</v>
      </c>
      <c r="F358" s="253" t="s">
        <v>341</v>
      </c>
      <c r="G358" s="259"/>
      <c r="H358" s="259"/>
      <c r="I358" s="259"/>
      <c r="J358" s="252">
        <f>SUBTOTAL(9,G358:I358)</f>
        <v>0</v>
      </c>
      <c r="K358" s="252">
        <f t="shared" si="16"/>
        <v>0</v>
      </c>
      <c r="L358" s="229"/>
      <c r="M358" s="37"/>
    </row>
    <row r="359" spans="1:13" ht="22.5" hidden="1" x14ac:dyDescent="0.3">
      <c r="A359" s="261">
        <v>2</v>
      </c>
      <c r="B359" s="246">
        <v>4</v>
      </c>
      <c r="C359" s="246">
        <v>1</v>
      </c>
      <c r="D359" s="246">
        <v>5</v>
      </c>
      <c r="E359" s="246"/>
      <c r="F359" s="247" t="s">
        <v>342</v>
      </c>
      <c r="G359" s="248">
        <f>+G360</f>
        <v>0</v>
      </c>
      <c r="H359" s="248">
        <f>+H360</f>
        <v>0</v>
      </c>
      <c r="I359" s="248">
        <f>+I360</f>
        <v>0</v>
      </c>
      <c r="J359" s="248">
        <f>+J360</f>
        <v>0</v>
      </c>
      <c r="K359" s="248">
        <f t="shared" si="16"/>
        <v>0</v>
      </c>
      <c r="L359" s="229"/>
      <c r="M359" s="37"/>
    </row>
    <row r="360" spans="1:13" ht="22.5" hidden="1" x14ac:dyDescent="0.3">
      <c r="A360" s="257">
        <v>2</v>
      </c>
      <c r="B360" s="250">
        <v>4</v>
      </c>
      <c r="C360" s="250">
        <v>1</v>
      </c>
      <c r="D360" s="250">
        <v>5</v>
      </c>
      <c r="E360" s="250" t="s">
        <v>268</v>
      </c>
      <c r="F360" s="253" t="s">
        <v>342</v>
      </c>
      <c r="G360" s="259"/>
      <c r="H360" s="259"/>
      <c r="I360" s="259"/>
      <c r="J360" s="252">
        <f>SUBTOTAL(9,G360:I360)</f>
        <v>0</v>
      </c>
      <c r="K360" s="252">
        <f t="shared" si="16"/>
        <v>0</v>
      </c>
      <c r="L360" s="229"/>
      <c r="M360" s="37"/>
    </row>
    <row r="361" spans="1:13" ht="33.75" hidden="1" x14ac:dyDescent="0.3">
      <c r="A361" s="245">
        <v>2</v>
      </c>
      <c r="B361" s="246">
        <v>4</v>
      </c>
      <c r="C361" s="246">
        <v>1</v>
      </c>
      <c r="D361" s="246">
        <v>6</v>
      </c>
      <c r="E361" s="250"/>
      <c r="F361" s="247" t="s">
        <v>343</v>
      </c>
      <c r="G361" s="263">
        <f>+G362</f>
        <v>0</v>
      </c>
      <c r="H361" s="263">
        <f>+H362</f>
        <v>0</v>
      </c>
      <c r="I361" s="263">
        <f>+I362</f>
        <v>0</v>
      </c>
      <c r="J361" s="263">
        <f>+J362</f>
        <v>0</v>
      </c>
      <c r="K361" s="263">
        <f t="shared" si="16"/>
        <v>0</v>
      </c>
      <c r="L361" s="229"/>
      <c r="M361" s="37"/>
    </row>
    <row r="362" spans="1:13" ht="33.75" hidden="1" x14ac:dyDescent="0.3">
      <c r="A362" s="257">
        <v>2</v>
      </c>
      <c r="B362" s="250">
        <v>4</v>
      </c>
      <c r="C362" s="250">
        <v>1</v>
      </c>
      <c r="D362" s="250">
        <v>6</v>
      </c>
      <c r="E362" s="250" t="s">
        <v>268</v>
      </c>
      <c r="F362" s="253" t="s">
        <v>344</v>
      </c>
      <c r="G362" s="259"/>
      <c r="H362" s="259"/>
      <c r="I362" s="259"/>
      <c r="J362" s="252">
        <f>SUBTOTAL(9,G362:I362)</f>
        <v>0</v>
      </c>
      <c r="K362" s="252">
        <f t="shared" si="16"/>
        <v>0</v>
      </c>
      <c r="L362" s="229"/>
      <c r="M362" s="37"/>
    </row>
    <row r="363" spans="1:13" ht="22.5" hidden="1" x14ac:dyDescent="0.3">
      <c r="A363" s="241">
        <v>2</v>
      </c>
      <c r="B363" s="242">
        <v>4</v>
      </c>
      <c r="C363" s="242">
        <v>2</v>
      </c>
      <c r="D363" s="242"/>
      <c r="E363" s="242"/>
      <c r="F363" s="243" t="s">
        <v>345</v>
      </c>
      <c r="G363" s="244">
        <f>+G364+G366+G370</f>
        <v>0</v>
      </c>
      <c r="H363" s="244">
        <f>+H364+H366+H370</f>
        <v>0</v>
      </c>
      <c r="I363" s="244">
        <f>+I364+I366+I370</f>
        <v>0</v>
      </c>
      <c r="J363" s="244">
        <f>+J364+J366+J370</f>
        <v>0</v>
      </c>
      <c r="K363" s="244">
        <f t="shared" si="16"/>
        <v>0</v>
      </c>
      <c r="L363" s="229"/>
      <c r="M363" s="37"/>
    </row>
    <row r="364" spans="1:13" ht="22.5" hidden="1" x14ac:dyDescent="0.3">
      <c r="A364" s="245">
        <v>2</v>
      </c>
      <c r="B364" s="246">
        <v>4</v>
      </c>
      <c r="C364" s="246">
        <v>2</v>
      </c>
      <c r="D364" s="246">
        <v>1</v>
      </c>
      <c r="E364" s="250"/>
      <c r="F364" s="256" t="s">
        <v>346</v>
      </c>
      <c r="G364" s="263">
        <f>+G365</f>
        <v>0</v>
      </c>
      <c r="H364" s="263">
        <f>+H365</f>
        <v>0</v>
      </c>
      <c r="I364" s="263">
        <f>+I365</f>
        <v>0</v>
      </c>
      <c r="J364" s="263">
        <f>+J365</f>
        <v>0</v>
      </c>
      <c r="K364" s="263">
        <f t="shared" si="16"/>
        <v>0</v>
      </c>
      <c r="L364" s="229"/>
      <c r="M364" s="37"/>
    </row>
    <row r="365" spans="1:13" ht="22.5" hidden="1" x14ac:dyDescent="0.3">
      <c r="A365" s="249">
        <v>2</v>
      </c>
      <c r="B365" s="250">
        <v>4</v>
      </c>
      <c r="C365" s="250">
        <v>2</v>
      </c>
      <c r="D365" s="250">
        <v>1</v>
      </c>
      <c r="E365" s="250" t="s">
        <v>268</v>
      </c>
      <c r="F365" s="253" t="s">
        <v>347</v>
      </c>
      <c r="G365" s="259"/>
      <c r="H365" s="259"/>
      <c r="I365" s="259"/>
      <c r="J365" s="252">
        <f>SUBTOTAL(9,G365:I365)</f>
        <v>0</v>
      </c>
      <c r="K365" s="252">
        <f t="shared" si="16"/>
        <v>0</v>
      </c>
      <c r="L365" s="229"/>
      <c r="M365" s="37"/>
    </row>
    <row r="366" spans="1:13" ht="33.75" hidden="1" x14ac:dyDescent="0.3">
      <c r="A366" s="245">
        <v>2</v>
      </c>
      <c r="B366" s="246">
        <v>4</v>
      </c>
      <c r="C366" s="246">
        <v>2</v>
      </c>
      <c r="D366" s="246">
        <v>2</v>
      </c>
      <c r="E366" s="250"/>
      <c r="F366" s="247" t="s">
        <v>348</v>
      </c>
      <c r="G366" s="248">
        <f>+G367+G368+G369</f>
        <v>0</v>
      </c>
      <c r="H366" s="248">
        <f>+H367+H368+H369</f>
        <v>0</v>
      </c>
      <c r="I366" s="248">
        <f>+I367+I368+I369</f>
        <v>0</v>
      </c>
      <c r="J366" s="248">
        <f>+J367+J368+J369</f>
        <v>0</v>
      </c>
      <c r="K366" s="248">
        <f t="shared" si="16"/>
        <v>0</v>
      </c>
      <c r="L366" s="229"/>
      <c r="M366" s="37"/>
    </row>
    <row r="367" spans="1:13" ht="56.25" hidden="1" x14ac:dyDescent="0.3">
      <c r="A367" s="249">
        <v>2</v>
      </c>
      <c r="B367" s="250">
        <v>4</v>
      </c>
      <c r="C367" s="250">
        <v>2</v>
      </c>
      <c r="D367" s="250">
        <v>2</v>
      </c>
      <c r="E367" s="250" t="s">
        <v>268</v>
      </c>
      <c r="F367" s="253" t="s">
        <v>349</v>
      </c>
      <c r="G367" s="259"/>
      <c r="H367" s="259"/>
      <c r="I367" s="259"/>
      <c r="J367" s="252">
        <f>SUBTOTAL(9,G367:I367)</f>
        <v>0</v>
      </c>
      <c r="K367" s="252">
        <f t="shared" si="16"/>
        <v>0</v>
      </c>
      <c r="L367" s="229"/>
      <c r="M367" s="37"/>
    </row>
    <row r="368" spans="1:13" ht="45" hidden="1" x14ac:dyDescent="0.3">
      <c r="A368" s="249">
        <v>2</v>
      </c>
      <c r="B368" s="250">
        <v>4</v>
      </c>
      <c r="C368" s="250">
        <v>2</v>
      </c>
      <c r="D368" s="250">
        <v>2</v>
      </c>
      <c r="E368" s="250" t="s">
        <v>269</v>
      </c>
      <c r="F368" s="253" t="s">
        <v>350</v>
      </c>
      <c r="G368" s="259"/>
      <c r="H368" s="259"/>
      <c r="I368" s="259"/>
      <c r="J368" s="252">
        <f>SUBTOTAL(9,G368:I368)</f>
        <v>0</v>
      </c>
      <c r="K368" s="252">
        <f t="shared" si="16"/>
        <v>0</v>
      </c>
      <c r="L368" s="229"/>
      <c r="M368" s="37"/>
    </row>
    <row r="369" spans="1:13" ht="67.5" hidden="1" x14ac:dyDescent="0.3">
      <c r="A369" s="249">
        <v>2</v>
      </c>
      <c r="B369" s="250">
        <v>4</v>
      </c>
      <c r="C369" s="250">
        <v>2</v>
      </c>
      <c r="D369" s="250">
        <v>2</v>
      </c>
      <c r="E369" s="250" t="s">
        <v>270</v>
      </c>
      <c r="F369" s="253" t="s">
        <v>351</v>
      </c>
      <c r="G369" s="259"/>
      <c r="H369" s="259"/>
      <c r="I369" s="259"/>
      <c r="J369" s="252">
        <f>SUBTOTAL(9,G369:I369)</f>
        <v>0</v>
      </c>
      <c r="K369" s="252">
        <f t="shared" si="16"/>
        <v>0</v>
      </c>
      <c r="L369" s="229"/>
      <c r="M369" s="37"/>
    </row>
    <row r="370" spans="1:13" ht="33.75" hidden="1" x14ac:dyDescent="0.3">
      <c r="A370" s="272">
        <v>2</v>
      </c>
      <c r="B370" s="246">
        <v>4</v>
      </c>
      <c r="C370" s="246">
        <v>2</v>
      </c>
      <c r="D370" s="246">
        <v>3</v>
      </c>
      <c r="E370" s="246"/>
      <c r="F370" s="247" t="s">
        <v>352</v>
      </c>
      <c r="G370" s="259">
        <f>G371+G372+G373</f>
        <v>0</v>
      </c>
      <c r="H370" s="259">
        <f>H371+H372+H373</f>
        <v>0</v>
      </c>
      <c r="I370" s="259">
        <f>I371+I372+I373</f>
        <v>0</v>
      </c>
      <c r="J370" s="259">
        <f>J371+J372+J373</f>
        <v>0</v>
      </c>
      <c r="K370" s="259">
        <f t="shared" si="16"/>
        <v>0</v>
      </c>
      <c r="L370" s="229"/>
      <c r="M370" s="37"/>
    </row>
    <row r="371" spans="1:13" ht="45" hidden="1" x14ac:dyDescent="0.3">
      <c r="A371" s="273">
        <v>2</v>
      </c>
      <c r="B371" s="250">
        <v>4</v>
      </c>
      <c r="C371" s="250">
        <v>2</v>
      </c>
      <c r="D371" s="250">
        <v>3</v>
      </c>
      <c r="E371" s="250" t="s">
        <v>268</v>
      </c>
      <c r="F371" s="253" t="s">
        <v>353</v>
      </c>
      <c r="G371" s="252"/>
      <c r="H371" s="252"/>
      <c r="I371" s="252"/>
      <c r="J371" s="252">
        <f>SUBTOTAL(9,G371:I371)</f>
        <v>0</v>
      </c>
      <c r="K371" s="252">
        <f t="shared" si="16"/>
        <v>0</v>
      </c>
      <c r="L371" s="229"/>
      <c r="M371" s="37"/>
    </row>
    <row r="372" spans="1:13" ht="45" hidden="1" x14ac:dyDescent="0.3">
      <c r="A372" s="273">
        <v>2</v>
      </c>
      <c r="B372" s="250">
        <v>4</v>
      </c>
      <c r="C372" s="250">
        <v>2</v>
      </c>
      <c r="D372" s="250">
        <v>3</v>
      </c>
      <c r="E372" s="250" t="s">
        <v>269</v>
      </c>
      <c r="F372" s="253" t="s">
        <v>354</v>
      </c>
      <c r="G372" s="252"/>
      <c r="H372" s="252"/>
      <c r="I372" s="252"/>
      <c r="J372" s="252">
        <f>SUBTOTAL(9,G372:I372)</f>
        <v>0</v>
      </c>
      <c r="K372" s="252">
        <f t="shared" si="16"/>
        <v>0</v>
      </c>
      <c r="L372" s="229"/>
      <c r="M372" s="37"/>
    </row>
    <row r="373" spans="1:13" ht="45" hidden="1" x14ac:dyDescent="0.3">
      <c r="A373" s="273">
        <v>2</v>
      </c>
      <c r="B373" s="250">
        <v>4</v>
      </c>
      <c r="C373" s="250">
        <v>2</v>
      </c>
      <c r="D373" s="250">
        <v>3</v>
      </c>
      <c r="E373" s="250" t="s">
        <v>270</v>
      </c>
      <c r="F373" s="253" t="s">
        <v>355</v>
      </c>
      <c r="G373" s="252"/>
      <c r="H373" s="252"/>
      <c r="I373" s="252"/>
      <c r="J373" s="252">
        <f>SUBTOTAL(9,G373:I373)</f>
        <v>0</v>
      </c>
      <c r="K373" s="252">
        <f t="shared" si="16"/>
        <v>0</v>
      </c>
      <c r="L373" s="229"/>
      <c r="M373" s="37"/>
    </row>
    <row r="374" spans="1:13" ht="33.75" hidden="1" x14ac:dyDescent="0.3">
      <c r="A374" s="241">
        <v>2</v>
      </c>
      <c r="B374" s="242">
        <v>4</v>
      </c>
      <c r="C374" s="242">
        <v>4</v>
      </c>
      <c r="D374" s="242"/>
      <c r="E374" s="242"/>
      <c r="F374" s="243" t="s">
        <v>356</v>
      </c>
      <c r="G374" s="244">
        <f>+G375</f>
        <v>0</v>
      </c>
      <c r="H374" s="244">
        <f>+H375</f>
        <v>0</v>
      </c>
      <c r="I374" s="244">
        <f>+I375</f>
        <v>0</v>
      </c>
      <c r="J374" s="244">
        <f>+J375</f>
        <v>0</v>
      </c>
      <c r="K374" s="244">
        <f t="shared" si="16"/>
        <v>0</v>
      </c>
      <c r="L374" s="229"/>
      <c r="M374" s="37"/>
    </row>
    <row r="375" spans="1:13" ht="33.75" hidden="1" x14ac:dyDescent="0.3">
      <c r="A375" s="272">
        <v>2</v>
      </c>
      <c r="B375" s="246">
        <v>4</v>
      </c>
      <c r="C375" s="246">
        <v>4</v>
      </c>
      <c r="D375" s="246">
        <v>1</v>
      </c>
      <c r="E375" s="246"/>
      <c r="F375" s="247" t="s">
        <v>357</v>
      </c>
      <c r="G375" s="259">
        <f>+G376+G377+G378</f>
        <v>0</v>
      </c>
      <c r="H375" s="259">
        <f>+H376+H377+H378</f>
        <v>0</v>
      </c>
      <c r="I375" s="259">
        <f>+I376+I377+I378</f>
        <v>0</v>
      </c>
      <c r="J375" s="259">
        <f>+J376+J377+J378</f>
        <v>0</v>
      </c>
      <c r="K375" s="259">
        <f t="shared" si="16"/>
        <v>0</v>
      </c>
      <c r="L375" s="229"/>
      <c r="M375" s="37"/>
    </row>
    <row r="376" spans="1:13" ht="45" hidden="1" x14ac:dyDescent="0.3">
      <c r="A376" s="273">
        <v>2</v>
      </c>
      <c r="B376" s="250">
        <v>4</v>
      </c>
      <c r="C376" s="250">
        <v>4</v>
      </c>
      <c r="D376" s="250">
        <v>1</v>
      </c>
      <c r="E376" s="250" t="s">
        <v>268</v>
      </c>
      <c r="F376" s="253" t="s">
        <v>358</v>
      </c>
      <c r="G376" s="252"/>
      <c r="H376" s="252"/>
      <c r="I376" s="252"/>
      <c r="J376" s="252">
        <f>SUBTOTAL(9,G376:I376)</f>
        <v>0</v>
      </c>
      <c r="K376" s="252">
        <f t="shared" si="16"/>
        <v>0</v>
      </c>
      <c r="L376" s="229"/>
      <c r="M376" s="37"/>
    </row>
    <row r="377" spans="1:13" ht="45" hidden="1" x14ac:dyDescent="0.3">
      <c r="A377" s="273">
        <v>2</v>
      </c>
      <c r="B377" s="250">
        <v>4</v>
      </c>
      <c r="C377" s="250">
        <v>4</v>
      </c>
      <c r="D377" s="250">
        <v>1</v>
      </c>
      <c r="E377" s="250" t="s">
        <v>269</v>
      </c>
      <c r="F377" s="253" t="s">
        <v>359</v>
      </c>
      <c r="G377" s="252"/>
      <c r="H377" s="252"/>
      <c r="I377" s="252"/>
      <c r="J377" s="252">
        <f>SUBTOTAL(9,G377:I377)</f>
        <v>0</v>
      </c>
      <c r="K377" s="252">
        <f t="shared" si="16"/>
        <v>0</v>
      </c>
      <c r="L377" s="229"/>
      <c r="M377" s="37"/>
    </row>
    <row r="378" spans="1:13" ht="56.25" hidden="1" x14ac:dyDescent="0.3">
      <c r="A378" s="273">
        <v>2</v>
      </c>
      <c r="B378" s="250">
        <v>4</v>
      </c>
      <c r="C378" s="250">
        <v>4</v>
      </c>
      <c r="D378" s="250">
        <v>1</v>
      </c>
      <c r="E378" s="250" t="s">
        <v>270</v>
      </c>
      <c r="F378" s="253" t="s">
        <v>360</v>
      </c>
      <c r="G378" s="252"/>
      <c r="H378" s="252"/>
      <c r="I378" s="252"/>
      <c r="J378" s="252">
        <f>SUBTOTAL(9,G378:I378)</f>
        <v>0</v>
      </c>
      <c r="K378" s="252">
        <f t="shared" si="16"/>
        <v>0</v>
      </c>
      <c r="L378" s="229"/>
      <c r="M378" s="37"/>
    </row>
    <row r="379" spans="1:13" hidden="1" x14ac:dyDescent="0.3">
      <c r="A379" s="241">
        <v>2</v>
      </c>
      <c r="B379" s="242">
        <v>4</v>
      </c>
      <c r="C379" s="242">
        <v>6</v>
      </c>
      <c r="D379" s="242"/>
      <c r="E379" s="242"/>
      <c r="F379" s="243" t="s">
        <v>361</v>
      </c>
      <c r="G379" s="244">
        <f>+G380+G382+G384+G386</f>
        <v>0</v>
      </c>
      <c r="H379" s="244">
        <f>+H380+H382+H384+H386</f>
        <v>0</v>
      </c>
      <c r="I379" s="244">
        <f>+I380+I382+I384+I386</f>
        <v>0</v>
      </c>
      <c r="J379" s="244">
        <f>+J380+J382+J384+J386</f>
        <v>0</v>
      </c>
      <c r="K379" s="244">
        <f t="shared" si="16"/>
        <v>0</v>
      </c>
      <c r="L379" s="229"/>
      <c r="M379" s="37"/>
    </row>
    <row r="380" spans="1:13" ht="22.5" hidden="1" x14ac:dyDescent="0.3">
      <c r="A380" s="261">
        <v>2</v>
      </c>
      <c r="B380" s="246">
        <v>4</v>
      </c>
      <c r="C380" s="246">
        <v>6</v>
      </c>
      <c r="D380" s="246">
        <v>1</v>
      </c>
      <c r="E380" s="246"/>
      <c r="F380" s="247" t="s">
        <v>362</v>
      </c>
      <c r="G380" s="263">
        <f>+G381</f>
        <v>0</v>
      </c>
      <c r="H380" s="263">
        <f>+H381</f>
        <v>0</v>
      </c>
      <c r="I380" s="263">
        <f>+I381</f>
        <v>0</v>
      </c>
      <c r="J380" s="263">
        <f>+J381</f>
        <v>0</v>
      </c>
      <c r="K380" s="263">
        <f t="shared" si="16"/>
        <v>0</v>
      </c>
      <c r="L380" s="229"/>
      <c r="M380" s="37"/>
    </row>
    <row r="381" spans="1:13" ht="22.5" hidden="1" x14ac:dyDescent="0.3">
      <c r="A381" s="257">
        <v>2</v>
      </c>
      <c r="B381" s="250">
        <v>4</v>
      </c>
      <c r="C381" s="250">
        <v>6</v>
      </c>
      <c r="D381" s="250">
        <v>1</v>
      </c>
      <c r="E381" s="250" t="s">
        <v>268</v>
      </c>
      <c r="F381" s="253" t="s">
        <v>362</v>
      </c>
      <c r="G381" s="259"/>
      <c r="H381" s="259"/>
      <c r="I381" s="259"/>
      <c r="J381" s="252">
        <f>SUBTOTAL(9,G381:I381)</f>
        <v>0</v>
      </c>
      <c r="K381" s="252">
        <f t="shared" si="16"/>
        <v>0</v>
      </c>
      <c r="L381" s="229"/>
      <c r="M381" s="37"/>
    </row>
    <row r="382" spans="1:13" ht="33.75" hidden="1" x14ac:dyDescent="0.3">
      <c r="A382" s="261">
        <v>2</v>
      </c>
      <c r="B382" s="246">
        <v>4</v>
      </c>
      <c r="C382" s="246">
        <v>6</v>
      </c>
      <c r="D382" s="246">
        <v>2</v>
      </c>
      <c r="E382" s="246"/>
      <c r="F382" s="247" t="s">
        <v>363</v>
      </c>
      <c r="G382" s="248">
        <f>+G383</f>
        <v>0</v>
      </c>
      <c r="H382" s="248">
        <f>+H383</f>
        <v>0</v>
      </c>
      <c r="I382" s="248">
        <f>+I383</f>
        <v>0</v>
      </c>
      <c r="J382" s="248">
        <f>+J383</f>
        <v>0</v>
      </c>
      <c r="K382" s="248">
        <f t="shared" si="16"/>
        <v>0</v>
      </c>
      <c r="L382" s="229"/>
      <c r="M382" s="37"/>
    </row>
    <row r="383" spans="1:13" ht="33.75" hidden="1" x14ac:dyDescent="0.3">
      <c r="A383" s="257">
        <v>2</v>
      </c>
      <c r="B383" s="250">
        <v>4</v>
      </c>
      <c r="C383" s="250">
        <v>6</v>
      </c>
      <c r="D383" s="250">
        <v>2</v>
      </c>
      <c r="E383" s="250" t="s">
        <v>268</v>
      </c>
      <c r="F383" s="253" t="s">
        <v>363</v>
      </c>
      <c r="G383" s="259"/>
      <c r="H383" s="259"/>
      <c r="I383" s="259"/>
      <c r="J383" s="252">
        <f>SUBTOTAL(9,G383:I383)</f>
        <v>0</v>
      </c>
      <c r="K383" s="252">
        <f t="shared" si="16"/>
        <v>0</v>
      </c>
      <c r="L383" s="229"/>
      <c r="M383" s="37"/>
    </row>
    <row r="384" spans="1:13" ht="33.75" hidden="1" x14ac:dyDescent="0.3">
      <c r="A384" s="261">
        <v>2</v>
      </c>
      <c r="B384" s="246">
        <v>4</v>
      </c>
      <c r="C384" s="246">
        <v>6</v>
      </c>
      <c r="D384" s="246">
        <v>3</v>
      </c>
      <c r="E384" s="250"/>
      <c r="F384" s="247" t="s">
        <v>364</v>
      </c>
      <c r="G384" s="248">
        <f>+G385</f>
        <v>0</v>
      </c>
      <c r="H384" s="248">
        <f>+H385</f>
        <v>0</v>
      </c>
      <c r="I384" s="248">
        <f>+I385</f>
        <v>0</v>
      </c>
      <c r="J384" s="248">
        <f>+J385</f>
        <v>0</v>
      </c>
      <c r="K384" s="248">
        <f t="shared" si="16"/>
        <v>0</v>
      </c>
      <c r="L384" s="229"/>
      <c r="M384" s="37"/>
    </row>
    <row r="385" spans="1:13" ht="33.75" hidden="1" x14ac:dyDescent="0.3">
      <c r="A385" s="257">
        <v>2</v>
      </c>
      <c r="B385" s="250">
        <v>4</v>
      </c>
      <c r="C385" s="250">
        <v>6</v>
      </c>
      <c r="D385" s="250">
        <v>3</v>
      </c>
      <c r="E385" s="250" t="s">
        <v>268</v>
      </c>
      <c r="F385" s="253" t="s">
        <v>364</v>
      </c>
      <c r="G385" s="259"/>
      <c r="H385" s="259"/>
      <c r="I385" s="259"/>
      <c r="J385" s="252">
        <f>SUBTOTAL(9,G385:I385)</f>
        <v>0</v>
      </c>
      <c r="K385" s="252">
        <f t="shared" si="16"/>
        <v>0</v>
      </c>
      <c r="L385" s="229"/>
      <c r="M385" s="37"/>
    </row>
    <row r="386" spans="1:13" ht="33.75" hidden="1" x14ac:dyDescent="0.3">
      <c r="A386" s="261">
        <v>2</v>
      </c>
      <c r="B386" s="246">
        <v>4</v>
      </c>
      <c r="C386" s="246">
        <v>6</v>
      </c>
      <c r="D386" s="246">
        <v>4</v>
      </c>
      <c r="E386" s="246"/>
      <c r="F386" s="247" t="s">
        <v>365</v>
      </c>
      <c r="G386" s="248">
        <f>+G387</f>
        <v>0</v>
      </c>
      <c r="H386" s="248">
        <f>+H387</f>
        <v>0</v>
      </c>
      <c r="I386" s="248">
        <f>+I387</f>
        <v>0</v>
      </c>
      <c r="J386" s="248">
        <f>+J387</f>
        <v>0</v>
      </c>
      <c r="K386" s="248">
        <f t="shared" si="16"/>
        <v>0</v>
      </c>
      <c r="L386" s="229"/>
      <c r="M386" s="37"/>
    </row>
    <row r="387" spans="1:13" ht="33.75" hidden="1" x14ac:dyDescent="0.3">
      <c r="A387" s="257">
        <v>2</v>
      </c>
      <c r="B387" s="250">
        <v>4</v>
      </c>
      <c r="C387" s="250">
        <v>6</v>
      </c>
      <c r="D387" s="250">
        <v>4</v>
      </c>
      <c r="E387" s="250" t="s">
        <v>268</v>
      </c>
      <c r="F387" s="253" t="s">
        <v>365</v>
      </c>
      <c r="G387" s="259"/>
      <c r="H387" s="259"/>
      <c r="I387" s="259"/>
      <c r="J387" s="252">
        <f>SUBTOTAL(9,G387:I387)</f>
        <v>0</v>
      </c>
      <c r="K387" s="252">
        <f t="shared" si="16"/>
        <v>0</v>
      </c>
      <c r="L387" s="229"/>
      <c r="M387" s="37"/>
    </row>
    <row r="388" spans="1:13" ht="22.5" hidden="1" x14ac:dyDescent="0.3">
      <c r="A388" s="241">
        <v>2</v>
      </c>
      <c r="B388" s="242">
        <v>4</v>
      </c>
      <c r="C388" s="242">
        <v>7</v>
      </c>
      <c r="D388" s="242"/>
      <c r="E388" s="242"/>
      <c r="F388" s="243" t="s">
        <v>366</v>
      </c>
      <c r="G388" s="244">
        <f>+G389+G391+G393</f>
        <v>0</v>
      </c>
      <c r="H388" s="244">
        <f>+H389+H391+H393</f>
        <v>0</v>
      </c>
      <c r="I388" s="244">
        <f>+I389+I391+I393</f>
        <v>0</v>
      </c>
      <c r="J388" s="244">
        <f>+J389+J391+J393</f>
        <v>0</v>
      </c>
      <c r="K388" s="244">
        <f t="shared" si="16"/>
        <v>0</v>
      </c>
      <c r="L388" s="229"/>
      <c r="M388" s="37"/>
    </row>
    <row r="389" spans="1:13" ht="33.75" hidden="1" x14ac:dyDescent="0.3">
      <c r="A389" s="245">
        <v>2</v>
      </c>
      <c r="B389" s="246">
        <v>4</v>
      </c>
      <c r="C389" s="246">
        <v>7</v>
      </c>
      <c r="D389" s="246">
        <v>1</v>
      </c>
      <c r="E389" s="246"/>
      <c r="F389" s="247" t="s">
        <v>367</v>
      </c>
      <c r="G389" s="263">
        <f>+G390</f>
        <v>0</v>
      </c>
      <c r="H389" s="263">
        <f>+H390</f>
        <v>0</v>
      </c>
      <c r="I389" s="263">
        <f>+I390</f>
        <v>0</v>
      </c>
      <c r="J389" s="263">
        <f>+J390</f>
        <v>0</v>
      </c>
      <c r="K389" s="263">
        <f t="shared" si="16"/>
        <v>0</v>
      </c>
      <c r="L389" s="229"/>
      <c r="M389" s="37"/>
    </row>
    <row r="390" spans="1:13" ht="22.5" hidden="1" x14ac:dyDescent="0.3">
      <c r="A390" s="257">
        <v>2</v>
      </c>
      <c r="B390" s="250">
        <v>4</v>
      </c>
      <c r="C390" s="250">
        <v>7</v>
      </c>
      <c r="D390" s="250">
        <v>1</v>
      </c>
      <c r="E390" s="250" t="s">
        <v>268</v>
      </c>
      <c r="F390" s="253" t="s">
        <v>368</v>
      </c>
      <c r="G390" s="259"/>
      <c r="H390" s="259"/>
      <c r="I390" s="259"/>
      <c r="J390" s="252">
        <f>SUBTOTAL(9,G390:I390)</f>
        <v>0</v>
      </c>
      <c r="K390" s="252">
        <f t="shared" si="16"/>
        <v>0</v>
      </c>
      <c r="L390" s="229"/>
      <c r="M390" s="37"/>
    </row>
    <row r="391" spans="1:13" ht="22.5" hidden="1" x14ac:dyDescent="0.3">
      <c r="A391" s="261">
        <v>2</v>
      </c>
      <c r="B391" s="246">
        <v>4</v>
      </c>
      <c r="C391" s="246">
        <v>7</v>
      </c>
      <c r="D391" s="246">
        <v>2</v>
      </c>
      <c r="E391" s="246"/>
      <c r="F391" s="247" t="s">
        <v>369</v>
      </c>
      <c r="G391" s="248">
        <f>+G392</f>
        <v>0</v>
      </c>
      <c r="H391" s="248">
        <f>+H392</f>
        <v>0</v>
      </c>
      <c r="I391" s="248">
        <f>+I392</f>
        <v>0</v>
      </c>
      <c r="J391" s="248">
        <f>+J392</f>
        <v>0</v>
      </c>
      <c r="K391" s="248">
        <f t="shared" si="16"/>
        <v>0</v>
      </c>
      <c r="L391" s="229"/>
      <c r="M391" s="37"/>
    </row>
    <row r="392" spans="1:13" ht="22.5" hidden="1" x14ac:dyDescent="0.3">
      <c r="A392" s="257">
        <v>2</v>
      </c>
      <c r="B392" s="250">
        <v>4</v>
      </c>
      <c r="C392" s="250">
        <v>7</v>
      </c>
      <c r="D392" s="250">
        <v>2</v>
      </c>
      <c r="E392" s="250" t="s">
        <v>268</v>
      </c>
      <c r="F392" s="253" t="s">
        <v>370</v>
      </c>
      <c r="G392" s="259"/>
      <c r="H392" s="259"/>
      <c r="I392" s="259"/>
      <c r="J392" s="252">
        <f>SUBTOTAL(9,G392:I392)</f>
        <v>0</v>
      </c>
      <c r="K392" s="252">
        <f t="shared" si="16"/>
        <v>0</v>
      </c>
      <c r="L392" s="229"/>
      <c r="M392" s="37"/>
    </row>
    <row r="393" spans="1:13" ht="22.5" hidden="1" x14ac:dyDescent="0.3">
      <c r="A393" s="261">
        <v>2</v>
      </c>
      <c r="B393" s="246">
        <v>4</v>
      </c>
      <c r="C393" s="246">
        <v>7</v>
      </c>
      <c r="D393" s="246">
        <v>3</v>
      </c>
      <c r="E393" s="246"/>
      <c r="F393" s="247" t="s">
        <v>371</v>
      </c>
      <c r="G393" s="248">
        <f>+G394</f>
        <v>0</v>
      </c>
      <c r="H393" s="248">
        <f>+H394</f>
        <v>0</v>
      </c>
      <c r="I393" s="248">
        <f>+I394</f>
        <v>0</v>
      </c>
      <c r="J393" s="248">
        <f>+J394</f>
        <v>0</v>
      </c>
      <c r="K393" s="248">
        <f t="shared" si="16"/>
        <v>0</v>
      </c>
      <c r="L393" s="229"/>
      <c r="M393" s="37"/>
    </row>
    <row r="394" spans="1:13" ht="22.5" hidden="1" x14ac:dyDescent="0.3">
      <c r="A394" s="257">
        <v>2</v>
      </c>
      <c r="B394" s="250">
        <v>4</v>
      </c>
      <c r="C394" s="250">
        <v>7</v>
      </c>
      <c r="D394" s="250">
        <v>3</v>
      </c>
      <c r="E394" s="250" t="s">
        <v>268</v>
      </c>
      <c r="F394" s="253" t="s">
        <v>371</v>
      </c>
      <c r="G394" s="259"/>
      <c r="H394" s="259"/>
      <c r="I394" s="259"/>
      <c r="J394" s="252">
        <f>SUBTOTAL(9,G394:I394)</f>
        <v>0</v>
      </c>
      <c r="K394" s="252">
        <f t="shared" si="16"/>
        <v>0</v>
      </c>
      <c r="L394" s="229"/>
      <c r="M394" s="37"/>
    </row>
    <row r="395" spans="1:13" ht="22.5" hidden="1" x14ac:dyDescent="0.3">
      <c r="A395" s="241">
        <v>2</v>
      </c>
      <c r="B395" s="242">
        <v>4</v>
      </c>
      <c r="C395" s="242">
        <v>9</v>
      </c>
      <c r="D395" s="242"/>
      <c r="E395" s="242"/>
      <c r="F395" s="243" t="s">
        <v>372</v>
      </c>
      <c r="G395" s="244">
        <f>+G396+G398+G400+G402</f>
        <v>0</v>
      </c>
      <c r="H395" s="244">
        <f>+H396+H398+H400+H402</f>
        <v>0</v>
      </c>
      <c r="I395" s="244">
        <f>+I396+I398+I400+I402</f>
        <v>0</v>
      </c>
      <c r="J395" s="244">
        <f>+J396+J398+J400+J402</f>
        <v>0</v>
      </c>
      <c r="K395" s="244">
        <f t="shared" si="16"/>
        <v>0</v>
      </c>
      <c r="L395" s="229"/>
      <c r="M395" s="37"/>
    </row>
    <row r="396" spans="1:13" ht="22.5" hidden="1" x14ac:dyDescent="0.3">
      <c r="A396" s="261">
        <v>2</v>
      </c>
      <c r="B396" s="246">
        <v>4</v>
      </c>
      <c r="C396" s="246">
        <v>9</v>
      </c>
      <c r="D396" s="246">
        <v>1</v>
      </c>
      <c r="E396" s="246"/>
      <c r="F396" s="247" t="s">
        <v>372</v>
      </c>
      <c r="G396" s="263">
        <f>+G397</f>
        <v>0</v>
      </c>
      <c r="H396" s="263">
        <f>+H397</f>
        <v>0</v>
      </c>
      <c r="I396" s="263">
        <f>+I397</f>
        <v>0</v>
      </c>
      <c r="J396" s="263">
        <f>+J397</f>
        <v>0</v>
      </c>
      <c r="K396" s="263">
        <f t="shared" si="16"/>
        <v>0</v>
      </c>
      <c r="L396" s="229"/>
      <c r="M396" s="37"/>
    </row>
    <row r="397" spans="1:13" ht="33.75" hidden="1" x14ac:dyDescent="0.3">
      <c r="A397" s="257">
        <v>2</v>
      </c>
      <c r="B397" s="250">
        <v>4</v>
      </c>
      <c r="C397" s="250">
        <v>9</v>
      </c>
      <c r="D397" s="250">
        <v>1</v>
      </c>
      <c r="E397" s="250" t="s">
        <v>268</v>
      </c>
      <c r="F397" s="253" t="s">
        <v>372</v>
      </c>
      <c r="G397" s="259"/>
      <c r="H397" s="259"/>
      <c r="I397" s="259"/>
      <c r="J397" s="252">
        <f>SUBTOTAL(9,G397:I397)</f>
        <v>0</v>
      </c>
      <c r="K397" s="252">
        <f t="shared" si="16"/>
        <v>0</v>
      </c>
      <c r="L397" s="229"/>
      <c r="M397" s="37"/>
    </row>
    <row r="398" spans="1:13" ht="22.5" hidden="1" x14ac:dyDescent="0.3">
      <c r="A398" s="261">
        <v>2</v>
      </c>
      <c r="B398" s="246">
        <v>4</v>
      </c>
      <c r="C398" s="246">
        <v>9</v>
      </c>
      <c r="D398" s="246">
        <v>2</v>
      </c>
      <c r="E398" s="246"/>
      <c r="F398" s="247" t="s">
        <v>373</v>
      </c>
      <c r="G398" s="263">
        <f>+G399</f>
        <v>0</v>
      </c>
      <c r="H398" s="263">
        <f>+H399</f>
        <v>0</v>
      </c>
      <c r="I398" s="263">
        <f>+I399</f>
        <v>0</v>
      </c>
      <c r="J398" s="263">
        <f>+J399</f>
        <v>0</v>
      </c>
      <c r="K398" s="263">
        <f t="shared" si="16"/>
        <v>0</v>
      </c>
      <c r="L398" s="229"/>
      <c r="M398" s="37"/>
    </row>
    <row r="399" spans="1:13" ht="33.75" hidden="1" x14ac:dyDescent="0.3">
      <c r="A399" s="257">
        <v>2</v>
      </c>
      <c r="B399" s="250">
        <v>4</v>
      </c>
      <c r="C399" s="250">
        <v>9</v>
      </c>
      <c r="D399" s="250">
        <v>2</v>
      </c>
      <c r="E399" s="250" t="s">
        <v>268</v>
      </c>
      <c r="F399" s="253" t="s">
        <v>373</v>
      </c>
      <c r="G399" s="259"/>
      <c r="H399" s="259"/>
      <c r="I399" s="259"/>
      <c r="J399" s="252">
        <f>SUBTOTAL(9,G399:I399)</f>
        <v>0</v>
      </c>
      <c r="K399" s="252">
        <f t="shared" si="16"/>
        <v>0</v>
      </c>
      <c r="L399" s="229"/>
      <c r="M399" s="37"/>
    </row>
    <row r="400" spans="1:13" ht="22.5" hidden="1" x14ac:dyDescent="0.3">
      <c r="A400" s="261">
        <v>2</v>
      </c>
      <c r="B400" s="246">
        <v>4</v>
      </c>
      <c r="C400" s="246">
        <v>9</v>
      </c>
      <c r="D400" s="246">
        <v>3</v>
      </c>
      <c r="E400" s="246"/>
      <c r="F400" s="247" t="s">
        <v>374</v>
      </c>
      <c r="G400" s="263">
        <f>+G401</f>
        <v>0</v>
      </c>
      <c r="H400" s="263">
        <f>+H401</f>
        <v>0</v>
      </c>
      <c r="I400" s="263">
        <f>+I401</f>
        <v>0</v>
      </c>
      <c r="J400" s="263">
        <f>+J401</f>
        <v>0</v>
      </c>
      <c r="K400" s="263">
        <f t="shared" si="16"/>
        <v>0</v>
      </c>
      <c r="L400" s="229"/>
      <c r="M400" s="37"/>
    </row>
    <row r="401" spans="1:13" ht="22.5" hidden="1" x14ac:dyDescent="0.3">
      <c r="A401" s="257">
        <v>2</v>
      </c>
      <c r="B401" s="250">
        <v>4</v>
      </c>
      <c r="C401" s="250">
        <v>9</v>
      </c>
      <c r="D401" s="250">
        <v>3</v>
      </c>
      <c r="E401" s="250" t="s">
        <v>268</v>
      </c>
      <c r="F401" s="253" t="s">
        <v>374</v>
      </c>
      <c r="G401" s="259"/>
      <c r="H401" s="259"/>
      <c r="I401" s="259"/>
      <c r="J401" s="252">
        <f>SUBTOTAL(9,G401:I401)</f>
        <v>0</v>
      </c>
      <c r="K401" s="252">
        <f t="shared" si="16"/>
        <v>0</v>
      </c>
      <c r="L401" s="229"/>
      <c r="M401" s="37"/>
    </row>
    <row r="402" spans="1:13" ht="33.75" hidden="1" x14ac:dyDescent="0.3">
      <c r="A402" s="261">
        <v>2</v>
      </c>
      <c r="B402" s="246">
        <v>4</v>
      </c>
      <c r="C402" s="246">
        <v>9</v>
      </c>
      <c r="D402" s="246">
        <v>4</v>
      </c>
      <c r="E402" s="246"/>
      <c r="F402" s="247" t="s">
        <v>375</v>
      </c>
      <c r="G402" s="263">
        <f>+G403</f>
        <v>0</v>
      </c>
      <c r="H402" s="263">
        <f>+H403</f>
        <v>0</v>
      </c>
      <c r="I402" s="263">
        <f>+I403</f>
        <v>0</v>
      </c>
      <c r="J402" s="263">
        <f>+J403</f>
        <v>0</v>
      </c>
      <c r="K402" s="263">
        <f t="shared" si="16"/>
        <v>0</v>
      </c>
      <c r="L402" s="229"/>
      <c r="M402" s="37"/>
    </row>
    <row r="403" spans="1:13" ht="33.75" hidden="1" x14ac:dyDescent="0.3">
      <c r="A403" s="249">
        <v>2</v>
      </c>
      <c r="B403" s="250">
        <v>4</v>
      </c>
      <c r="C403" s="250">
        <v>9</v>
      </c>
      <c r="D403" s="250">
        <v>4</v>
      </c>
      <c r="E403" s="250" t="s">
        <v>268</v>
      </c>
      <c r="F403" s="253" t="s">
        <v>375</v>
      </c>
      <c r="G403" s="259"/>
      <c r="H403" s="259"/>
      <c r="I403" s="259"/>
      <c r="J403" s="252">
        <f>SUBTOTAL(9,G403:I403)</f>
        <v>0</v>
      </c>
      <c r="K403" s="252">
        <f t="shared" ref="K403:K466" si="17">IFERROR(J403/$J$18*100,"0.00")</f>
        <v>0</v>
      </c>
      <c r="L403" s="229"/>
      <c r="M403" s="37"/>
    </row>
    <row r="404" spans="1:13" hidden="1" x14ac:dyDescent="0.3">
      <c r="A404" s="236">
        <v>2</v>
      </c>
      <c r="B404" s="237">
        <v>5</v>
      </c>
      <c r="C404" s="238"/>
      <c r="D404" s="238"/>
      <c r="E404" s="238"/>
      <c r="F404" s="239" t="s">
        <v>376</v>
      </c>
      <c r="G404" s="240">
        <f>+G405+G407+G409</f>
        <v>0</v>
      </c>
      <c r="H404" s="240">
        <f>+H405+H407+H409</f>
        <v>0</v>
      </c>
      <c r="I404" s="240">
        <f>+I405+I407+I409</f>
        <v>0</v>
      </c>
      <c r="J404" s="240">
        <f>+J405+J407+J409</f>
        <v>0</v>
      </c>
      <c r="K404" s="240">
        <f t="shared" si="17"/>
        <v>0</v>
      </c>
      <c r="L404" s="229"/>
      <c r="M404" s="37"/>
    </row>
    <row r="405" spans="1:13" ht="22.5" hidden="1" x14ac:dyDescent="0.3">
      <c r="A405" s="241">
        <v>2</v>
      </c>
      <c r="B405" s="242">
        <v>5</v>
      </c>
      <c r="C405" s="242">
        <v>1</v>
      </c>
      <c r="D405" s="242"/>
      <c r="E405" s="242"/>
      <c r="F405" s="243" t="s">
        <v>377</v>
      </c>
      <c r="G405" s="244">
        <f>+G406</f>
        <v>0</v>
      </c>
      <c r="H405" s="244">
        <f>+H406</f>
        <v>0</v>
      </c>
      <c r="I405" s="244">
        <f>+I406</f>
        <v>0</v>
      </c>
      <c r="J405" s="244">
        <f>+J406</f>
        <v>0</v>
      </c>
      <c r="K405" s="244">
        <f t="shared" si="17"/>
        <v>0</v>
      </c>
      <c r="L405" s="229"/>
      <c r="M405" s="37"/>
    </row>
    <row r="406" spans="1:13" ht="22.5" hidden="1" x14ac:dyDescent="0.3">
      <c r="A406" s="270">
        <v>2</v>
      </c>
      <c r="B406" s="271">
        <v>5</v>
      </c>
      <c r="C406" s="271">
        <v>1</v>
      </c>
      <c r="D406" s="271">
        <v>1</v>
      </c>
      <c r="E406" s="271" t="s">
        <v>268</v>
      </c>
      <c r="F406" s="255" t="s">
        <v>378</v>
      </c>
      <c r="G406" s="259"/>
      <c r="H406" s="259"/>
      <c r="I406" s="259"/>
      <c r="J406" s="252">
        <f>SUBTOTAL(9,G406:I406)</f>
        <v>0</v>
      </c>
      <c r="K406" s="252">
        <f t="shared" si="17"/>
        <v>0</v>
      </c>
      <c r="L406" s="229"/>
      <c r="M406" s="37"/>
    </row>
    <row r="407" spans="1:13" ht="33.75" hidden="1" x14ac:dyDescent="0.3">
      <c r="A407" s="245">
        <v>2</v>
      </c>
      <c r="B407" s="246">
        <v>5</v>
      </c>
      <c r="C407" s="246">
        <v>1</v>
      </c>
      <c r="D407" s="246">
        <v>2</v>
      </c>
      <c r="E407" s="246"/>
      <c r="F407" s="247" t="s">
        <v>379</v>
      </c>
      <c r="G407" s="263">
        <f>+G408</f>
        <v>0</v>
      </c>
      <c r="H407" s="263">
        <f>+H408</f>
        <v>0</v>
      </c>
      <c r="I407" s="263">
        <f>+I408</f>
        <v>0</v>
      </c>
      <c r="J407" s="263">
        <f>+J408</f>
        <v>0</v>
      </c>
      <c r="K407" s="263">
        <f t="shared" si="17"/>
        <v>0</v>
      </c>
      <c r="L407" s="229"/>
      <c r="M407" s="37"/>
    </row>
    <row r="408" spans="1:13" ht="33.75" hidden="1" x14ac:dyDescent="0.3">
      <c r="A408" s="249">
        <v>2</v>
      </c>
      <c r="B408" s="250">
        <v>5</v>
      </c>
      <c r="C408" s="250">
        <v>1</v>
      </c>
      <c r="D408" s="250">
        <v>2</v>
      </c>
      <c r="E408" s="250" t="s">
        <v>268</v>
      </c>
      <c r="F408" s="253" t="s">
        <v>379</v>
      </c>
      <c r="G408" s="259"/>
      <c r="H408" s="259"/>
      <c r="I408" s="259"/>
      <c r="J408" s="252">
        <f>SUBTOTAL(9,G408:I408)</f>
        <v>0</v>
      </c>
      <c r="K408" s="252">
        <f t="shared" si="17"/>
        <v>0</v>
      </c>
      <c r="L408" s="229"/>
      <c r="M408" s="37"/>
    </row>
    <row r="409" spans="1:13" ht="33.75" hidden="1" x14ac:dyDescent="0.3">
      <c r="A409" s="245">
        <v>2</v>
      </c>
      <c r="B409" s="246">
        <v>5</v>
      </c>
      <c r="C409" s="246">
        <v>1</v>
      </c>
      <c r="D409" s="246">
        <v>3</v>
      </c>
      <c r="E409" s="246"/>
      <c r="F409" s="247" t="s">
        <v>380</v>
      </c>
      <c r="G409" s="248">
        <f>+G410</f>
        <v>0</v>
      </c>
      <c r="H409" s="248">
        <f>+H410</f>
        <v>0</v>
      </c>
      <c r="I409" s="248">
        <f>+I410</f>
        <v>0</v>
      </c>
      <c r="J409" s="248">
        <f>+J410</f>
        <v>0</v>
      </c>
      <c r="K409" s="248">
        <f t="shared" si="17"/>
        <v>0</v>
      </c>
      <c r="L409" s="229"/>
      <c r="M409" s="37"/>
    </row>
    <row r="410" spans="1:13" ht="33.75" hidden="1" x14ac:dyDescent="0.3">
      <c r="A410" s="249">
        <v>2</v>
      </c>
      <c r="B410" s="250">
        <v>5</v>
      </c>
      <c r="C410" s="250">
        <v>1</v>
      </c>
      <c r="D410" s="250">
        <v>3</v>
      </c>
      <c r="E410" s="250" t="s">
        <v>268</v>
      </c>
      <c r="F410" s="253" t="s">
        <v>380</v>
      </c>
      <c r="G410" s="259"/>
      <c r="H410" s="259"/>
      <c r="I410" s="259"/>
      <c r="J410" s="252">
        <f>SUBTOTAL(9,G410:I410)</f>
        <v>0</v>
      </c>
      <c r="K410" s="252">
        <f t="shared" si="17"/>
        <v>0</v>
      </c>
      <c r="L410" s="229"/>
      <c r="M410" s="37"/>
    </row>
    <row r="411" spans="1:13" ht="24" x14ac:dyDescent="0.3">
      <c r="A411" s="236">
        <v>2</v>
      </c>
      <c r="B411" s="237">
        <v>6</v>
      </c>
      <c r="C411" s="238"/>
      <c r="D411" s="238"/>
      <c r="E411" s="238"/>
      <c r="F411" s="239" t="s">
        <v>215</v>
      </c>
      <c r="G411" s="240">
        <f>+G412+G423+G432+G441+G448+G461+G466</f>
        <v>0</v>
      </c>
      <c r="H411" s="240">
        <f t="shared" ref="H411:I411" si="18">+H412+H423+H432+H441+H448+H461+H466</f>
        <v>5133416.4000000004</v>
      </c>
      <c r="I411" s="240">
        <f t="shared" si="18"/>
        <v>0</v>
      </c>
      <c r="J411" s="240">
        <f>+J412+J423+J432+J441+J448+J461+J466</f>
        <v>5133416.4000000004</v>
      </c>
      <c r="K411" s="240">
        <f t="shared" si="17"/>
        <v>0.52692098614939975</v>
      </c>
      <c r="L411" s="229"/>
      <c r="M411" s="37"/>
    </row>
    <row r="412" spans="1:13" x14ac:dyDescent="0.3">
      <c r="A412" s="241">
        <v>2</v>
      </c>
      <c r="B412" s="242">
        <v>6</v>
      </c>
      <c r="C412" s="242">
        <v>1</v>
      </c>
      <c r="D412" s="242"/>
      <c r="E412" s="242"/>
      <c r="F412" s="243" t="s">
        <v>216</v>
      </c>
      <c r="G412" s="244">
        <f>+G413+G415+G417+G419+G421</f>
        <v>0</v>
      </c>
      <c r="H412" s="244">
        <f>+H413+H415+H417+H419+H421</f>
        <v>1030492.4</v>
      </c>
      <c r="I412" s="244">
        <f>+I413+I415+I417+I419+I421</f>
        <v>0</v>
      </c>
      <c r="J412" s="244">
        <f>+J413+J415+J417+J419+J421</f>
        <v>1030492.4</v>
      </c>
      <c r="K412" s="244">
        <f t="shared" si="17"/>
        <v>0.10577518543546587</v>
      </c>
      <c r="L412" s="229"/>
      <c r="M412" s="37"/>
    </row>
    <row r="413" spans="1:13" ht="22.5" x14ac:dyDescent="0.3">
      <c r="A413" s="245">
        <v>2</v>
      </c>
      <c r="B413" s="246">
        <v>6</v>
      </c>
      <c r="C413" s="246">
        <v>1</v>
      </c>
      <c r="D413" s="246">
        <v>1</v>
      </c>
      <c r="E413" s="246"/>
      <c r="F413" s="256" t="s">
        <v>217</v>
      </c>
      <c r="G413" s="263">
        <f>+G414</f>
        <v>0</v>
      </c>
      <c r="H413" s="263">
        <f>+H414</f>
        <v>290430</v>
      </c>
      <c r="I413" s="263">
        <f>+I414</f>
        <v>0</v>
      </c>
      <c r="J413" s="263">
        <f>+J414</f>
        <v>290430</v>
      </c>
      <c r="K413" s="263">
        <f t="shared" si="17"/>
        <v>2.9811269938548168E-2</v>
      </c>
      <c r="L413" s="229"/>
      <c r="M413" s="37"/>
    </row>
    <row r="414" spans="1:13" ht="22.5" x14ac:dyDescent="0.3">
      <c r="A414" s="249">
        <v>2</v>
      </c>
      <c r="B414" s="250">
        <v>6</v>
      </c>
      <c r="C414" s="250">
        <v>1</v>
      </c>
      <c r="D414" s="250">
        <v>1</v>
      </c>
      <c r="E414" s="250" t="s">
        <v>268</v>
      </c>
      <c r="F414" s="253" t="s">
        <v>217</v>
      </c>
      <c r="G414" s="259"/>
      <c r="H414" s="252">
        <v>290430</v>
      </c>
      <c r="I414" s="259"/>
      <c r="J414" s="252">
        <f>SUBTOTAL(9,G414:I414)</f>
        <v>290430</v>
      </c>
      <c r="K414" s="252">
        <f t="shared" si="17"/>
        <v>2.9811269938548168E-2</v>
      </c>
      <c r="L414" s="229"/>
      <c r="M414" s="37"/>
    </row>
    <row r="415" spans="1:13" ht="33.75" hidden="1" x14ac:dyDescent="0.3">
      <c r="A415" s="245">
        <v>2</v>
      </c>
      <c r="B415" s="246">
        <v>6</v>
      </c>
      <c r="C415" s="246">
        <v>1</v>
      </c>
      <c r="D415" s="246">
        <v>2</v>
      </c>
      <c r="E415" s="246"/>
      <c r="F415" s="256" t="s">
        <v>381</v>
      </c>
      <c r="G415" s="263">
        <f>+G416</f>
        <v>0</v>
      </c>
      <c r="H415" s="263">
        <f>+H416</f>
        <v>0</v>
      </c>
      <c r="I415" s="263">
        <f>+I416</f>
        <v>0</v>
      </c>
      <c r="J415" s="263">
        <f>+J416</f>
        <v>0</v>
      </c>
      <c r="K415" s="263">
        <f t="shared" si="17"/>
        <v>0</v>
      </c>
      <c r="L415" s="229"/>
      <c r="M415" s="37"/>
    </row>
    <row r="416" spans="1:13" ht="33.75" hidden="1" x14ac:dyDescent="0.3">
      <c r="A416" s="249">
        <v>2</v>
      </c>
      <c r="B416" s="250">
        <v>6</v>
      </c>
      <c r="C416" s="250">
        <v>1</v>
      </c>
      <c r="D416" s="250">
        <v>2</v>
      </c>
      <c r="E416" s="250" t="s">
        <v>268</v>
      </c>
      <c r="F416" s="253" t="s">
        <v>381</v>
      </c>
      <c r="G416" s="259"/>
      <c r="H416" s="252">
        <v>0</v>
      </c>
      <c r="I416" s="259"/>
      <c r="J416" s="252">
        <f>SUBTOTAL(9,G416:I416)</f>
        <v>0</v>
      </c>
      <c r="K416" s="252">
        <f t="shared" si="17"/>
        <v>0</v>
      </c>
      <c r="L416" s="229"/>
      <c r="M416" s="37"/>
    </row>
    <row r="417" spans="1:13" x14ac:dyDescent="0.3">
      <c r="A417" s="245">
        <v>2</v>
      </c>
      <c r="B417" s="246">
        <v>6</v>
      </c>
      <c r="C417" s="246">
        <v>1</v>
      </c>
      <c r="D417" s="246">
        <v>3</v>
      </c>
      <c r="E417" s="246"/>
      <c r="F417" s="247" t="s">
        <v>382</v>
      </c>
      <c r="G417" s="263">
        <f>+G418</f>
        <v>0</v>
      </c>
      <c r="H417" s="263">
        <f>+H418</f>
        <v>646385.6</v>
      </c>
      <c r="I417" s="263">
        <f>+I418</f>
        <v>0</v>
      </c>
      <c r="J417" s="263">
        <f>+J418</f>
        <v>646385.6</v>
      </c>
      <c r="K417" s="263">
        <f t="shared" si="17"/>
        <v>6.6348433722378614E-2</v>
      </c>
      <c r="L417" s="229"/>
      <c r="M417" s="37"/>
    </row>
    <row r="418" spans="1:13" x14ac:dyDescent="0.3">
      <c r="A418" s="249">
        <v>2</v>
      </c>
      <c r="B418" s="250">
        <v>6</v>
      </c>
      <c r="C418" s="250">
        <v>1</v>
      </c>
      <c r="D418" s="250">
        <v>3</v>
      </c>
      <c r="E418" s="250" t="s">
        <v>268</v>
      </c>
      <c r="F418" s="253" t="s">
        <v>382</v>
      </c>
      <c r="G418" s="259"/>
      <c r="H418" s="274">
        <v>646385.6</v>
      </c>
      <c r="I418" s="259"/>
      <c r="J418" s="252">
        <f>SUBTOTAL(9,G418:I418)</f>
        <v>646385.6</v>
      </c>
      <c r="K418" s="252">
        <f t="shared" si="17"/>
        <v>6.6348433722378614E-2</v>
      </c>
      <c r="L418" s="229"/>
      <c r="M418" s="37"/>
    </row>
    <row r="419" spans="1:13" x14ac:dyDescent="0.3">
      <c r="A419" s="245">
        <v>2</v>
      </c>
      <c r="B419" s="246">
        <v>6</v>
      </c>
      <c r="C419" s="246">
        <v>1</v>
      </c>
      <c r="D419" s="246">
        <v>4</v>
      </c>
      <c r="E419" s="246"/>
      <c r="F419" s="256" t="s">
        <v>383</v>
      </c>
      <c r="G419" s="263">
        <f>+G420</f>
        <v>0</v>
      </c>
      <c r="H419" s="263">
        <f>+H420</f>
        <v>52500</v>
      </c>
      <c r="I419" s="263">
        <f>+I420</f>
        <v>0</v>
      </c>
      <c r="J419" s="263">
        <f>+J420</f>
        <v>52500</v>
      </c>
      <c r="K419" s="263">
        <f t="shared" si="17"/>
        <v>5.3888774292386414E-3</v>
      </c>
      <c r="L419" s="229"/>
      <c r="M419" s="37"/>
    </row>
    <row r="420" spans="1:13" x14ac:dyDescent="0.3">
      <c r="A420" s="249">
        <v>2</v>
      </c>
      <c r="B420" s="250">
        <v>6</v>
      </c>
      <c r="C420" s="250">
        <v>1</v>
      </c>
      <c r="D420" s="250">
        <v>4</v>
      </c>
      <c r="E420" s="250" t="s">
        <v>268</v>
      </c>
      <c r="F420" s="253" t="s">
        <v>383</v>
      </c>
      <c r="G420" s="259"/>
      <c r="H420" s="252">
        <v>52500</v>
      </c>
      <c r="I420" s="259"/>
      <c r="J420" s="252">
        <f>SUBTOTAL(9,G420:I420)</f>
        <v>52500</v>
      </c>
      <c r="K420" s="252">
        <f t="shared" si="17"/>
        <v>5.3888774292386414E-3</v>
      </c>
      <c r="L420" s="229"/>
      <c r="M420" s="37"/>
    </row>
    <row r="421" spans="1:13" ht="33.75" x14ac:dyDescent="0.3">
      <c r="A421" s="245">
        <v>2</v>
      </c>
      <c r="B421" s="246">
        <v>6</v>
      </c>
      <c r="C421" s="246">
        <v>1</v>
      </c>
      <c r="D421" s="246">
        <v>9</v>
      </c>
      <c r="E421" s="246"/>
      <c r="F421" s="256" t="s">
        <v>218</v>
      </c>
      <c r="G421" s="263">
        <f>+G422</f>
        <v>0</v>
      </c>
      <c r="H421" s="263">
        <f>+H422</f>
        <v>41176.800000000003</v>
      </c>
      <c r="I421" s="263">
        <f>+I422</f>
        <v>0</v>
      </c>
      <c r="J421" s="263">
        <f>+J422</f>
        <v>41176.800000000003</v>
      </c>
      <c r="K421" s="263">
        <f t="shared" si="17"/>
        <v>4.2266043453004516E-3</v>
      </c>
      <c r="L421" s="229"/>
      <c r="M421" s="37"/>
    </row>
    <row r="422" spans="1:13" ht="33.75" x14ac:dyDescent="0.3">
      <c r="A422" s="249">
        <v>2</v>
      </c>
      <c r="B422" s="250">
        <v>6</v>
      </c>
      <c r="C422" s="250">
        <v>1</v>
      </c>
      <c r="D422" s="250">
        <v>9</v>
      </c>
      <c r="E422" s="250" t="s">
        <v>268</v>
      </c>
      <c r="F422" s="253" t="s">
        <v>218</v>
      </c>
      <c r="G422" s="259"/>
      <c r="H422" s="259">
        <v>41176.800000000003</v>
      </c>
      <c r="I422" s="259"/>
      <c r="J422" s="252">
        <f>SUBTOTAL(9,G422:I422)</f>
        <v>41176.800000000003</v>
      </c>
      <c r="K422" s="252">
        <f t="shared" si="17"/>
        <v>4.2266043453004516E-3</v>
      </c>
      <c r="L422" s="229"/>
      <c r="M422" s="37"/>
    </row>
    <row r="423" spans="1:13" ht="22.5" x14ac:dyDescent="0.3">
      <c r="A423" s="241">
        <v>2</v>
      </c>
      <c r="B423" s="242">
        <v>6</v>
      </c>
      <c r="C423" s="242">
        <v>2</v>
      </c>
      <c r="D423" s="242"/>
      <c r="E423" s="242"/>
      <c r="F423" s="243" t="s">
        <v>219</v>
      </c>
      <c r="G423" s="244">
        <f>+G424+G426+G428+G430</f>
        <v>0</v>
      </c>
      <c r="H423" s="244">
        <f>+H424+H426+H428+H430</f>
        <v>5460</v>
      </c>
      <c r="I423" s="244">
        <f>+I424+I426+I428+I430</f>
        <v>0</v>
      </c>
      <c r="J423" s="244">
        <f>+J424+J426+J428+J430</f>
        <v>5460</v>
      </c>
      <c r="K423" s="244">
        <f t="shared" si="17"/>
        <v>5.6044325264081873E-4</v>
      </c>
      <c r="L423" s="229"/>
      <c r="M423" s="37"/>
    </row>
    <row r="424" spans="1:13" ht="22.5" x14ac:dyDescent="0.3">
      <c r="A424" s="245">
        <v>2</v>
      </c>
      <c r="B424" s="246">
        <v>6</v>
      </c>
      <c r="C424" s="246">
        <v>2</v>
      </c>
      <c r="D424" s="246">
        <v>1</v>
      </c>
      <c r="E424" s="246"/>
      <c r="F424" s="256" t="s">
        <v>384</v>
      </c>
      <c r="G424" s="263">
        <f>+G425</f>
        <v>0</v>
      </c>
      <c r="H424" s="263">
        <f>+H425</f>
        <v>5460</v>
      </c>
      <c r="I424" s="263">
        <f>+I425</f>
        <v>0</v>
      </c>
      <c r="J424" s="263">
        <f>+J425</f>
        <v>5460</v>
      </c>
      <c r="K424" s="263">
        <f t="shared" si="17"/>
        <v>5.6044325264081873E-4</v>
      </c>
      <c r="L424" s="229"/>
      <c r="M424" s="37"/>
    </row>
    <row r="425" spans="1:13" ht="22.5" x14ac:dyDescent="0.3">
      <c r="A425" s="257">
        <v>2</v>
      </c>
      <c r="B425" s="250">
        <v>6</v>
      </c>
      <c r="C425" s="250">
        <v>2</v>
      </c>
      <c r="D425" s="250">
        <v>1</v>
      </c>
      <c r="E425" s="250" t="s">
        <v>268</v>
      </c>
      <c r="F425" s="253" t="s">
        <v>384</v>
      </c>
      <c r="G425" s="259"/>
      <c r="H425" s="274">
        <v>5460</v>
      </c>
      <c r="I425" s="259"/>
      <c r="J425" s="252">
        <f>SUBTOTAL(9,G425:I425)</f>
        <v>5460</v>
      </c>
      <c r="K425" s="252">
        <f t="shared" si="17"/>
        <v>5.6044325264081873E-4</v>
      </c>
      <c r="L425" s="229"/>
      <c r="M425" s="37"/>
    </row>
    <row r="426" spans="1:13" hidden="1" x14ac:dyDescent="0.3">
      <c r="A426" s="261">
        <v>2</v>
      </c>
      <c r="B426" s="246">
        <v>6</v>
      </c>
      <c r="C426" s="246">
        <v>2</v>
      </c>
      <c r="D426" s="246">
        <v>2</v>
      </c>
      <c r="E426" s="246"/>
      <c r="F426" s="247" t="s">
        <v>220</v>
      </c>
      <c r="G426" s="248">
        <f>+G427</f>
        <v>0</v>
      </c>
      <c r="H426" s="248">
        <f>+H427</f>
        <v>0</v>
      </c>
      <c r="I426" s="248">
        <f>+I427</f>
        <v>0</v>
      </c>
      <c r="J426" s="248">
        <f>+J427</f>
        <v>0</v>
      </c>
      <c r="K426" s="248">
        <f t="shared" si="17"/>
        <v>0</v>
      </c>
      <c r="L426" s="229"/>
      <c r="M426" s="37"/>
    </row>
    <row r="427" spans="1:13" hidden="1" x14ac:dyDescent="0.3">
      <c r="A427" s="257">
        <v>2</v>
      </c>
      <c r="B427" s="250">
        <v>6</v>
      </c>
      <c r="C427" s="250">
        <v>2</v>
      </c>
      <c r="D427" s="250">
        <v>2</v>
      </c>
      <c r="E427" s="250" t="s">
        <v>268</v>
      </c>
      <c r="F427" s="253" t="s">
        <v>220</v>
      </c>
      <c r="G427" s="259"/>
      <c r="H427" s="259"/>
      <c r="I427" s="259"/>
      <c r="J427" s="252">
        <f>SUBTOTAL(9,G427:I427)</f>
        <v>0</v>
      </c>
      <c r="K427" s="252">
        <f t="shared" si="17"/>
        <v>0</v>
      </c>
      <c r="L427" s="229"/>
      <c r="M427" s="37"/>
    </row>
    <row r="428" spans="1:13" ht="22.5" hidden="1" x14ac:dyDescent="0.3">
      <c r="A428" s="245">
        <v>2</v>
      </c>
      <c r="B428" s="246">
        <v>6</v>
      </c>
      <c r="C428" s="246">
        <v>2</v>
      </c>
      <c r="D428" s="246">
        <v>3</v>
      </c>
      <c r="E428" s="246"/>
      <c r="F428" s="256" t="s">
        <v>221</v>
      </c>
      <c r="G428" s="263">
        <f>+G429</f>
        <v>0</v>
      </c>
      <c r="H428" s="263">
        <f>+H429</f>
        <v>0</v>
      </c>
      <c r="I428" s="263">
        <f>+I429</f>
        <v>0</v>
      </c>
      <c r="J428" s="263">
        <f>+J429</f>
        <v>0</v>
      </c>
      <c r="K428" s="263">
        <f t="shared" si="17"/>
        <v>0</v>
      </c>
      <c r="L428" s="229"/>
      <c r="M428" s="37"/>
    </row>
    <row r="429" spans="1:13" ht="22.5" hidden="1" x14ac:dyDescent="0.3">
      <c r="A429" s="257">
        <v>2</v>
      </c>
      <c r="B429" s="250">
        <v>6</v>
      </c>
      <c r="C429" s="250">
        <v>2</v>
      </c>
      <c r="D429" s="250">
        <v>3</v>
      </c>
      <c r="E429" s="250" t="s">
        <v>268</v>
      </c>
      <c r="F429" s="253" t="s">
        <v>221</v>
      </c>
      <c r="G429" s="259"/>
      <c r="H429" s="252">
        <v>0</v>
      </c>
      <c r="I429" s="259"/>
      <c r="J429" s="252">
        <f>SUBTOTAL(9,G429:I429)</f>
        <v>0</v>
      </c>
      <c r="K429" s="252">
        <f t="shared" si="17"/>
        <v>0</v>
      </c>
      <c r="L429" s="229"/>
      <c r="M429" s="37"/>
    </row>
    <row r="430" spans="1:13" hidden="1" x14ac:dyDescent="0.3">
      <c r="A430" s="245">
        <v>2</v>
      </c>
      <c r="B430" s="246">
        <v>6</v>
      </c>
      <c r="C430" s="246">
        <v>2</v>
      </c>
      <c r="D430" s="246">
        <v>4</v>
      </c>
      <c r="E430" s="246"/>
      <c r="F430" s="256" t="s">
        <v>222</v>
      </c>
      <c r="G430" s="263">
        <f>+G431</f>
        <v>0</v>
      </c>
      <c r="H430" s="263">
        <f>+H431</f>
        <v>0</v>
      </c>
      <c r="I430" s="263">
        <f>+I431</f>
        <v>0</v>
      </c>
      <c r="J430" s="263">
        <f>+J431</f>
        <v>0</v>
      </c>
      <c r="K430" s="263">
        <f t="shared" si="17"/>
        <v>0</v>
      </c>
      <c r="L430" s="229"/>
      <c r="M430" s="37"/>
    </row>
    <row r="431" spans="1:13" hidden="1" x14ac:dyDescent="0.3">
      <c r="A431" s="257">
        <v>2</v>
      </c>
      <c r="B431" s="250">
        <v>6</v>
      </c>
      <c r="C431" s="250">
        <v>2</v>
      </c>
      <c r="D431" s="250">
        <v>4</v>
      </c>
      <c r="E431" s="250" t="s">
        <v>268</v>
      </c>
      <c r="F431" s="253" t="s">
        <v>222</v>
      </c>
      <c r="G431" s="259"/>
      <c r="H431" s="259"/>
      <c r="I431" s="259"/>
      <c r="J431" s="252">
        <f>SUBTOTAL(9,G431:I431)</f>
        <v>0</v>
      </c>
      <c r="K431" s="252">
        <f t="shared" si="17"/>
        <v>0</v>
      </c>
      <c r="L431" s="229"/>
      <c r="M431" s="37"/>
    </row>
    <row r="432" spans="1:13" ht="22.5" x14ac:dyDescent="0.3">
      <c r="A432" s="241">
        <v>2</v>
      </c>
      <c r="B432" s="242">
        <v>6</v>
      </c>
      <c r="C432" s="242">
        <v>3</v>
      </c>
      <c r="D432" s="242"/>
      <c r="E432" s="242"/>
      <c r="F432" s="243" t="s">
        <v>223</v>
      </c>
      <c r="G432" s="244">
        <f>+G433+G435+G437+G439</f>
        <v>0</v>
      </c>
      <c r="H432" s="244">
        <f>+H433+H435+H437+H439</f>
        <v>3101098</v>
      </c>
      <c r="I432" s="244">
        <f>+I433+I435+I437+I439</f>
        <v>0</v>
      </c>
      <c r="J432" s="244">
        <f>+J433+J435+J437+J439</f>
        <v>3101098</v>
      </c>
      <c r="K432" s="244">
        <f t="shared" si="17"/>
        <v>0.31831308605823033</v>
      </c>
      <c r="L432" s="229"/>
      <c r="M432" s="37"/>
    </row>
    <row r="433" spans="1:13" ht="22.5" x14ac:dyDescent="0.3">
      <c r="A433" s="261">
        <v>2</v>
      </c>
      <c r="B433" s="246">
        <v>6</v>
      </c>
      <c r="C433" s="246">
        <v>3</v>
      </c>
      <c r="D433" s="246">
        <v>1</v>
      </c>
      <c r="E433" s="246"/>
      <c r="F433" s="247" t="s">
        <v>224</v>
      </c>
      <c r="G433" s="263">
        <f>+G434</f>
        <v>0</v>
      </c>
      <c r="H433" s="263">
        <f>+H434</f>
        <v>829038</v>
      </c>
      <c r="I433" s="263">
        <f>+I434</f>
        <v>0</v>
      </c>
      <c r="J433" s="263">
        <f>+J434</f>
        <v>829038</v>
      </c>
      <c r="K433" s="263">
        <f t="shared" si="17"/>
        <v>8.5096841260593234E-2</v>
      </c>
      <c r="L433" s="229"/>
      <c r="M433" s="37"/>
    </row>
    <row r="434" spans="1:13" ht="22.5" x14ac:dyDescent="0.3">
      <c r="A434" s="249">
        <v>2</v>
      </c>
      <c r="B434" s="250">
        <v>6</v>
      </c>
      <c r="C434" s="250">
        <v>3</v>
      </c>
      <c r="D434" s="250">
        <v>1</v>
      </c>
      <c r="E434" s="250" t="s">
        <v>268</v>
      </c>
      <c r="F434" s="251" t="s">
        <v>224</v>
      </c>
      <c r="G434" s="259"/>
      <c r="H434" s="274">
        <v>829038</v>
      </c>
      <c r="I434" s="259"/>
      <c r="J434" s="252">
        <f>SUBTOTAL(9,G434:I434)</f>
        <v>829038</v>
      </c>
      <c r="K434" s="252">
        <f t="shared" si="17"/>
        <v>8.5096841260593234E-2</v>
      </c>
      <c r="L434" s="229"/>
      <c r="M434" s="37"/>
    </row>
    <row r="435" spans="1:13" ht="22.5" x14ac:dyDescent="0.3">
      <c r="A435" s="245">
        <v>2</v>
      </c>
      <c r="B435" s="246">
        <v>6</v>
      </c>
      <c r="C435" s="246">
        <v>3</v>
      </c>
      <c r="D435" s="246">
        <v>2</v>
      </c>
      <c r="E435" s="246"/>
      <c r="F435" s="256" t="s">
        <v>225</v>
      </c>
      <c r="G435" s="263">
        <f>+G436</f>
        <v>0</v>
      </c>
      <c r="H435" s="263">
        <f>+H436</f>
        <v>2214730</v>
      </c>
      <c r="I435" s="263">
        <f>+I436</f>
        <v>0</v>
      </c>
      <c r="J435" s="263">
        <f>+J436</f>
        <v>2214730</v>
      </c>
      <c r="K435" s="263">
        <f t="shared" si="17"/>
        <v>0.22733159064490852</v>
      </c>
      <c r="L435" s="229"/>
      <c r="M435" s="37"/>
    </row>
    <row r="436" spans="1:13" ht="22.5" x14ac:dyDescent="0.3">
      <c r="A436" s="257">
        <v>2</v>
      </c>
      <c r="B436" s="250">
        <v>6</v>
      </c>
      <c r="C436" s="250">
        <v>3</v>
      </c>
      <c r="D436" s="250">
        <v>2</v>
      </c>
      <c r="E436" s="250" t="s">
        <v>268</v>
      </c>
      <c r="F436" s="253" t="s">
        <v>225</v>
      </c>
      <c r="G436" s="259"/>
      <c r="H436" s="274">
        <v>2214730</v>
      </c>
      <c r="I436" s="259"/>
      <c r="J436" s="252">
        <f>SUBTOTAL(9,G436:I436)</f>
        <v>2214730</v>
      </c>
      <c r="K436" s="252">
        <f t="shared" si="17"/>
        <v>0.22733159064490852</v>
      </c>
      <c r="L436" s="229"/>
      <c r="M436" s="37"/>
    </row>
    <row r="437" spans="1:13" hidden="1" x14ac:dyDescent="0.3">
      <c r="A437" s="245">
        <v>2</v>
      </c>
      <c r="B437" s="246">
        <v>6</v>
      </c>
      <c r="C437" s="246">
        <v>3</v>
      </c>
      <c r="D437" s="246">
        <v>3</v>
      </c>
      <c r="E437" s="246"/>
      <c r="F437" s="256" t="s">
        <v>226</v>
      </c>
      <c r="G437" s="263">
        <f>+G438</f>
        <v>0</v>
      </c>
      <c r="H437" s="263">
        <f>+H438</f>
        <v>0</v>
      </c>
      <c r="I437" s="263">
        <f>+I438</f>
        <v>0</v>
      </c>
      <c r="J437" s="263">
        <f>+J438</f>
        <v>0</v>
      </c>
      <c r="K437" s="263">
        <f t="shared" si="17"/>
        <v>0</v>
      </c>
      <c r="L437" s="229"/>
      <c r="M437" s="37"/>
    </row>
    <row r="438" spans="1:13" hidden="1" x14ac:dyDescent="0.3">
      <c r="A438" s="257">
        <v>2</v>
      </c>
      <c r="B438" s="250">
        <v>6</v>
      </c>
      <c r="C438" s="250">
        <v>3</v>
      </c>
      <c r="D438" s="250">
        <v>3</v>
      </c>
      <c r="E438" s="250" t="s">
        <v>268</v>
      </c>
      <c r="F438" s="253" t="s">
        <v>226</v>
      </c>
      <c r="G438" s="259"/>
      <c r="H438" s="259"/>
      <c r="I438" s="259"/>
      <c r="J438" s="252">
        <f>SUBTOTAL(9,G438:I438)</f>
        <v>0</v>
      </c>
      <c r="K438" s="252">
        <f t="shared" si="17"/>
        <v>0</v>
      </c>
      <c r="L438" s="229"/>
      <c r="M438" s="37"/>
    </row>
    <row r="439" spans="1:13" ht="22.5" x14ac:dyDescent="0.3">
      <c r="A439" s="245">
        <v>2</v>
      </c>
      <c r="B439" s="246">
        <v>6</v>
      </c>
      <c r="C439" s="246">
        <v>3</v>
      </c>
      <c r="D439" s="246">
        <v>4</v>
      </c>
      <c r="E439" s="246"/>
      <c r="F439" s="256" t="s">
        <v>227</v>
      </c>
      <c r="G439" s="263">
        <f>+G440</f>
        <v>0</v>
      </c>
      <c r="H439" s="263">
        <f>+H440</f>
        <v>57330</v>
      </c>
      <c r="I439" s="263">
        <f>+I440</f>
        <v>0</v>
      </c>
      <c r="J439" s="263">
        <f>+J440</f>
        <v>57330</v>
      </c>
      <c r="K439" s="263">
        <f t="shared" si="17"/>
        <v>5.8846541527285967E-3</v>
      </c>
      <c r="L439" s="229"/>
      <c r="M439" s="37"/>
    </row>
    <row r="440" spans="1:13" ht="22.5" x14ac:dyDescent="0.3">
      <c r="A440" s="257">
        <v>2</v>
      </c>
      <c r="B440" s="250">
        <v>6</v>
      </c>
      <c r="C440" s="250">
        <v>3</v>
      </c>
      <c r="D440" s="250">
        <v>4</v>
      </c>
      <c r="E440" s="250" t="s">
        <v>268</v>
      </c>
      <c r="F440" s="253" t="s">
        <v>227</v>
      </c>
      <c r="G440" s="259"/>
      <c r="H440" s="259">
        <v>57330</v>
      </c>
      <c r="I440" s="259"/>
      <c r="J440" s="252">
        <f>SUBTOTAL(9,G440:I440)</f>
        <v>57330</v>
      </c>
      <c r="K440" s="252">
        <f t="shared" si="17"/>
        <v>5.8846541527285967E-3</v>
      </c>
      <c r="L440" s="229"/>
      <c r="M440" s="37"/>
    </row>
    <row r="441" spans="1:13" ht="33.75" x14ac:dyDescent="0.3">
      <c r="A441" s="241">
        <v>2</v>
      </c>
      <c r="B441" s="242">
        <v>6</v>
      </c>
      <c r="C441" s="242">
        <v>4</v>
      </c>
      <c r="D441" s="242"/>
      <c r="E441" s="242"/>
      <c r="F441" s="243" t="s">
        <v>228</v>
      </c>
      <c r="G441" s="244">
        <f>+G442+G444+G446</f>
        <v>0</v>
      </c>
      <c r="H441" s="244">
        <f>+H442+H444+H446</f>
        <v>42700</v>
      </c>
      <c r="I441" s="244">
        <f>+I442+I444+I446</f>
        <v>0</v>
      </c>
      <c r="J441" s="244">
        <f>+J442+J444+J446</f>
        <v>42700</v>
      </c>
      <c r="K441" s="244">
        <f t="shared" si="17"/>
        <v>4.3829536424474288E-3</v>
      </c>
      <c r="L441" s="229"/>
      <c r="M441" s="37"/>
    </row>
    <row r="442" spans="1:13" x14ac:dyDescent="0.3">
      <c r="A442" s="245">
        <v>2</v>
      </c>
      <c r="B442" s="246">
        <v>6</v>
      </c>
      <c r="C442" s="246">
        <v>4</v>
      </c>
      <c r="D442" s="246">
        <v>1</v>
      </c>
      <c r="E442" s="246"/>
      <c r="F442" s="256" t="s">
        <v>229</v>
      </c>
      <c r="G442" s="263">
        <f>+G443</f>
        <v>0</v>
      </c>
      <c r="H442" s="263">
        <f>+H443</f>
        <v>42700</v>
      </c>
      <c r="I442" s="263">
        <f>+I443</f>
        <v>0</v>
      </c>
      <c r="J442" s="263">
        <f>+J443</f>
        <v>42700</v>
      </c>
      <c r="K442" s="263">
        <f t="shared" si="17"/>
        <v>4.3829536424474288E-3</v>
      </c>
      <c r="L442" s="229"/>
      <c r="M442" s="37"/>
    </row>
    <row r="443" spans="1:13" x14ac:dyDescent="0.3">
      <c r="A443" s="257">
        <v>2</v>
      </c>
      <c r="B443" s="250">
        <v>6</v>
      </c>
      <c r="C443" s="250">
        <v>4</v>
      </c>
      <c r="D443" s="250">
        <v>1</v>
      </c>
      <c r="E443" s="250" t="s">
        <v>268</v>
      </c>
      <c r="F443" s="253" t="s">
        <v>229</v>
      </c>
      <c r="G443" s="259"/>
      <c r="H443" s="259">
        <v>42700</v>
      </c>
      <c r="I443" s="259"/>
      <c r="J443" s="252">
        <f>SUBTOTAL(9,G443:I443)</f>
        <v>42700</v>
      </c>
      <c r="K443" s="252">
        <f t="shared" si="17"/>
        <v>4.3829536424474288E-3</v>
      </c>
      <c r="L443" s="229"/>
      <c r="M443" s="37"/>
    </row>
    <row r="444" spans="1:13" hidden="1" x14ac:dyDescent="0.3">
      <c r="A444" s="245">
        <v>2</v>
      </c>
      <c r="B444" s="246">
        <v>6</v>
      </c>
      <c r="C444" s="246">
        <v>4</v>
      </c>
      <c r="D444" s="246">
        <v>2</v>
      </c>
      <c r="E444" s="246"/>
      <c r="F444" s="256" t="s">
        <v>230</v>
      </c>
      <c r="G444" s="263">
        <f>+G445</f>
        <v>0</v>
      </c>
      <c r="H444" s="263">
        <f>+H445</f>
        <v>0</v>
      </c>
      <c r="I444" s="263">
        <f>+I445</f>
        <v>0</v>
      </c>
      <c r="J444" s="263">
        <f>+J445</f>
        <v>0</v>
      </c>
      <c r="K444" s="263">
        <f t="shared" si="17"/>
        <v>0</v>
      </c>
      <c r="L444" s="229"/>
      <c r="M444" s="37"/>
    </row>
    <row r="445" spans="1:13" hidden="1" x14ac:dyDescent="0.3">
      <c r="A445" s="257">
        <v>2</v>
      </c>
      <c r="B445" s="250">
        <v>6</v>
      </c>
      <c r="C445" s="250">
        <v>4</v>
      </c>
      <c r="D445" s="250">
        <v>2</v>
      </c>
      <c r="E445" s="250" t="s">
        <v>268</v>
      </c>
      <c r="F445" s="253" t="s">
        <v>230</v>
      </c>
      <c r="G445" s="259"/>
      <c r="H445" s="259"/>
      <c r="I445" s="259"/>
      <c r="J445" s="252">
        <f>SUBTOTAL(9,G445:I445)</f>
        <v>0</v>
      </c>
      <c r="K445" s="252">
        <f t="shared" si="17"/>
        <v>0</v>
      </c>
      <c r="L445" s="229"/>
      <c r="M445" s="37"/>
    </row>
    <row r="446" spans="1:13" hidden="1" x14ac:dyDescent="0.3">
      <c r="A446" s="245">
        <v>2</v>
      </c>
      <c r="B446" s="246">
        <v>6</v>
      </c>
      <c r="C446" s="246">
        <v>4</v>
      </c>
      <c r="D446" s="246">
        <v>8</v>
      </c>
      <c r="E446" s="246"/>
      <c r="F446" s="256" t="s">
        <v>231</v>
      </c>
      <c r="G446" s="263">
        <f>+G447</f>
        <v>0</v>
      </c>
      <c r="H446" s="263">
        <f>+H447</f>
        <v>0</v>
      </c>
      <c r="I446" s="263">
        <f>+I447</f>
        <v>0</v>
      </c>
      <c r="J446" s="263">
        <f>+J447</f>
        <v>0</v>
      </c>
      <c r="K446" s="263">
        <f t="shared" si="17"/>
        <v>0</v>
      </c>
      <c r="L446" s="229"/>
      <c r="M446" s="37"/>
    </row>
    <row r="447" spans="1:13" hidden="1" x14ac:dyDescent="0.3">
      <c r="A447" s="257">
        <v>2</v>
      </c>
      <c r="B447" s="250">
        <v>6</v>
      </c>
      <c r="C447" s="250">
        <v>4</v>
      </c>
      <c r="D447" s="250">
        <v>8</v>
      </c>
      <c r="E447" s="250" t="s">
        <v>268</v>
      </c>
      <c r="F447" s="253" t="s">
        <v>231</v>
      </c>
      <c r="G447" s="259"/>
      <c r="H447" s="259"/>
      <c r="I447" s="259"/>
      <c r="J447" s="252">
        <f>SUBTOTAL(9,G447:I447)</f>
        <v>0</v>
      </c>
      <c r="K447" s="252">
        <f t="shared" si="17"/>
        <v>0</v>
      </c>
      <c r="L447" s="229"/>
      <c r="M447" s="37"/>
    </row>
    <row r="448" spans="1:13" ht="22.5" x14ac:dyDescent="0.3">
      <c r="A448" s="241">
        <v>2</v>
      </c>
      <c r="B448" s="242">
        <v>6</v>
      </c>
      <c r="C448" s="242">
        <v>5</v>
      </c>
      <c r="D448" s="242"/>
      <c r="E448" s="242"/>
      <c r="F448" s="243" t="s">
        <v>232</v>
      </c>
      <c r="G448" s="244">
        <f>+G449+G451+G453+G455+G457+G459</f>
        <v>0</v>
      </c>
      <c r="H448" s="244">
        <f>+H449+H451+H453+H455+H457+H459</f>
        <v>301406</v>
      </c>
      <c r="I448" s="244">
        <f t="shared" ref="I448" si="19">+I449+I451+I453+I455+I457+I459</f>
        <v>0</v>
      </c>
      <c r="J448" s="244">
        <f>+J449+J451+J453+J455+J457+J459</f>
        <v>301406</v>
      </c>
      <c r="K448" s="244">
        <f t="shared" si="17"/>
        <v>3.0937904579754327E-2</v>
      </c>
      <c r="L448" s="229"/>
      <c r="M448" s="37"/>
    </row>
    <row r="449" spans="1:13" ht="22.5" x14ac:dyDescent="0.3">
      <c r="A449" s="245">
        <v>2</v>
      </c>
      <c r="B449" s="246">
        <v>6</v>
      </c>
      <c r="C449" s="246">
        <v>5</v>
      </c>
      <c r="D449" s="246">
        <v>2</v>
      </c>
      <c r="E449" s="246"/>
      <c r="F449" s="256" t="s">
        <v>233</v>
      </c>
      <c r="G449" s="263">
        <f>+G450</f>
        <v>0</v>
      </c>
      <c r="H449" s="263">
        <f>+H450</f>
        <v>10500</v>
      </c>
      <c r="I449" s="263">
        <f>+I450</f>
        <v>0</v>
      </c>
      <c r="J449" s="263">
        <f>+J450</f>
        <v>10500</v>
      </c>
      <c r="K449" s="263">
        <f t="shared" si="17"/>
        <v>1.0777754858477284E-3</v>
      </c>
      <c r="L449" s="229"/>
      <c r="M449" s="37"/>
    </row>
    <row r="450" spans="1:13" ht="22.5" x14ac:dyDescent="0.3">
      <c r="A450" s="249">
        <v>2</v>
      </c>
      <c r="B450" s="250">
        <v>6</v>
      </c>
      <c r="C450" s="250">
        <v>5</v>
      </c>
      <c r="D450" s="250">
        <v>2</v>
      </c>
      <c r="E450" s="250" t="s">
        <v>268</v>
      </c>
      <c r="F450" s="253" t="s">
        <v>233</v>
      </c>
      <c r="G450" s="259"/>
      <c r="H450" s="259">
        <v>10500</v>
      </c>
      <c r="I450" s="259"/>
      <c r="J450" s="252">
        <f>SUBTOTAL(9,G450:I450)</f>
        <v>10500</v>
      </c>
      <c r="K450" s="252">
        <f t="shared" si="17"/>
        <v>1.0777754858477284E-3</v>
      </c>
      <c r="L450" s="229"/>
      <c r="M450" s="37"/>
    </row>
    <row r="451" spans="1:13" ht="22.5" hidden="1" x14ac:dyDescent="0.3">
      <c r="A451" s="245">
        <v>2</v>
      </c>
      <c r="B451" s="246">
        <v>6</v>
      </c>
      <c r="C451" s="246">
        <v>5</v>
      </c>
      <c r="D451" s="246">
        <v>3</v>
      </c>
      <c r="E451" s="246"/>
      <c r="F451" s="256" t="s">
        <v>234</v>
      </c>
      <c r="G451" s="263">
        <f>+G452</f>
        <v>0</v>
      </c>
      <c r="H451" s="263">
        <f>+H452</f>
        <v>0</v>
      </c>
      <c r="I451" s="263">
        <f>+I452</f>
        <v>0</v>
      </c>
      <c r="J451" s="263">
        <f>+J452</f>
        <v>0</v>
      </c>
      <c r="K451" s="263">
        <f t="shared" si="17"/>
        <v>0</v>
      </c>
      <c r="L451" s="229"/>
      <c r="M451" s="37"/>
    </row>
    <row r="452" spans="1:13" ht="22.5" hidden="1" x14ac:dyDescent="0.3">
      <c r="A452" s="249">
        <v>2</v>
      </c>
      <c r="B452" s="250">
        <v>6</v>
      </c>
      <c r="C452" s="250">
        <v>5</v>
      </c>
      <c r="D452" s="250">
        <v>3</v>
      </c>
      <c r="E452" s="250" t="s">
        <v>268</v>
      </c>
      <c r="F452" s="253" t="s">
        <v>234</v>
      </c>
      <c r="G452" s="259"/>
      <c r="H452" s="259"/>
      <c r="I452" s="259"/>
      <c r="J452" s="252">
        <f>SUBTOTAL(9,G452:I452)</f>
        <v>0</v>
      </c>
      <c r="K452" s="252">
        <f t="shared" si="17"/>
        <v>0</v>
      </c>
      <c r="L452" s="229"/>
      <c r="M452" s="37"/>
    </row>
    <row r="453" spans="1:13" ht="45" hidden="1" x14ac:dyDescent="0.3">
      <c r="A453" s="245">
        <v>2</v>
      </c>
      <c r="B453" s="246">
        <v>6</v>
      </c>
      <c r="C453" s="246">
        <v>5</v>
      </c>
      <c r="D453" s="246">
        <v>4</v>
      </c>
      <c r="E453" s="246"/>
      <c r="F453" s="256" t="s">
        <v>235</v>
      </c>
      <c r="G453" s="263">
        <f>+G454</f>
        <v>0</v>
      </c>
      <c r="H453" s="263">
        <f>+H454</f>
        <v>0</v>
      </c>
      <c r="I453" s="263">
        <f>+I454</f>
        <v>0</v>
      </c>
      <c r="J453" s="263">
        <f>+J454</f>
        <v>0</v>
      </c>
      <c r="K453" s="263">
        <f t="shared" si="17"/>
        <v>0</v>
      </c>
      <c r="L453" s="229"/>
      <c r="M453" s="37"/>
    </row>
    <row r="454" spans="1:13" ht="45" hidden="1" x14ac:dyDescent="0.3">
      <c r="A454" s="249">
        <v>2</v>
      </c>
      <c r="B454" s="250">
        <v>6</v>
      </c>
      <c r="C454" s="250">
        <v>5</v>
      </c>
      <c r="D454" s="250">
        <v>4</v>
      </c>
      <c r="E454" s="250" t="s">
        <v>268</v>
      </c>
      <c r="F454" s="253" t="s">
        <v>235</v>
      </c>
      <c r="G454" s="259"/>
      <c r="H454" s="259"/>
      <c r="I454" s="259"/>
      <c r="J454" s="252">
        <f>SUBTOTAL(9,G454:I454)</f>
        <v>0</v>
      </c>
      <c r="K454" s="252">
        <f t="shared" si="17"/>
        <v>0</v>
      </c>
      <c r="L454" s="229"/>
      <c r="M454" s="37"/>
    </row>
    <row r="455" spans="1:13" ht="33.75" x14ac:dyDescent="0.3">
      <c r="A455" s="245">
        <v>2</v>
      </c>
      <c r="B455" s="246">
        <v>6</v>
      </c>
      <c r="C455" s="246">
        <v>5</v>
      </c>
      <c r="D455" s="246">
        <v>5</v>
      </c>
      <c r="E455" s="246"/>
      <c r="F455" s="256" t="s">
        <v>236</v>
      </c>
      <c r="G455" s="263">
        <f>+G456</f>
        <v>0</v>
      </c>
      <c r="H455" s="263">
        <f>+H456</f>
        <v>47320</v>
      </c>
      <c r="I455" s="263">
        <f>+I456</f>
        <v>0</v>
      </c>
      <c r="J455" s="263">
        <f>+J456</f>
        <v>47320</v>
      </c>
      <c r="K455" s="263">
        <f t="shared" si="17"/>
        <v>4.8571748562204293E-3</v>
      </c>
      <c r="L455" s="229"/>
      <c r="M455" s="37"/>
    </row>
    <row r="456" spans="1:13" ht="33.75" x14ac:dyDescent="0.3">
      <c r="A456" s="249">
        <v>2</v>
      </c>
      <c r="B456" s="250">
        <v>6</v>
      </c>
      <c r="C456" s="250">
        <v>5</v>
      </c>
      <c r="D456" s="250">
        <v>5</v>
      </c>
      <c r="E456" s="250" t="s">
        <v>268</v>
      </c>
      <c r="F456" s="253" t="s">
        <v>236</v>
      </c>
      <c r="G456" s="259"/>
      <c r="H456" s="274">
        <v>47320</v>
      </c>
      <c r="I456" s="259"/>
      <c r="J456" s="252">
        <f>SUBTOTAL(9,G456:I456)</f>
        <v>47320</v>
      </c>
      <c r="K456" s="252">
        <f t="shared" si="17"/>
        <v>4.8571748562204293E-3</v>
      </c>
      <c r="L456" s="229"/>
      <c r="M456" s="37"/>
    </row>
    <row r="457" spans="1:13" ht="33.75" x14ac:dyDescent="0.3">
      <c r="A457" s="245">
        <v>2</v>
      </c>
      <c r="B457" s="246">
        <v>6</v>
      </c>
      <c r="C457" s="246">
        <v>5</v>
      </c>
      <c r="D457" s="246">
        <v>6</v>
      </c>
      <c r="E457" s="246"/>
      <c r="F457" s="256" t="s">
        <v>237</v>
      </c>
      <c r="G457" s="263">
        <f>+G458</f>
        <v>0</v>
      </c>
      <c r="H457" s="263">
        <f>+H458</f>
        <v>170520</v>
      </c>
      <c r="I457" s="263">
        <f>+I458</f>
        <v>0</v>
      </c>
      <c r="J457" s="263">
        <f>+J458</f>
        <v>170520</v>
      </c>
      <c r="K457" s="263">
        <f t="shared" si="17"/>
        <v>1.7503073890167108E-2</v>
      </c>
      <c r="L457" s="229"/>
      <c r="M457" s="37"/>
    </row>
    <row r="458" spans="1:13" ht="33.75" x14ac:dyDescent="0.3">
      <c r="A458" s="249">
        <v>2</v>
      </c>
      <c r="B458" s="250">
        <v>6</v>
      </c>
      <c r="C458" s="250">
        <v>5</v>
      </c>
      <c r="D458" s="250">
        <v>6</v>
      </c>
      <c r="E458" s="250" t="s">
        <v>268</v>
      </c>
      <c r="F458" s="253" t="s">
        <v>237</v>
      </c>
      <c r="G458" s="259"/>
      <c r="H458" s="259">
        <v>170520</v>
      </c>
      <c r="I458" s="259"/>
      <c r="J458" s="252">
        <f>SUBTOTAL(9,G458:I458)</f>
        <v>170520</v>
      </c>
      <c r="K458" s="252">
        <f t="shared" si="17"/>
        <v>1.7503073890167108E-2</v>
      </c>
      <c r="L458" s="229"/>
      <c r="M458" s="37"/>
    </row>
    <row r="459" spans="1:13" x14ac:dyDescent="0.3">
      <c r="A459" s="245">
        <v>2</v>
      </c>
      <c r="B459" s="246">
        <v>6</v>
      </c>
      <c r="C459" s="246">
        <v>5</v>
      </c>
      <c r="D459" s="246">
        <v>8</v>
      </c>
      <c r="E459" s="246"/>
      <c r="F459" s="256" t="s">
        <v>238</v>
      </c>
      <c r="G459" s="263">
        <f>+G460</f>
        <v>0</v>
      </c>
      <c r="H459" s="263">
        <f>+H460</f>
        <v>73066</v>
      </c>
      <c r="I459" s="263">
        <f>+I460</f>
        <v>0</v>
      </c>
      <c r="J459" s="263">
        <f>+J460</f>
        <v>73066</v>
      </c>
      <c r="K459" s="263">
        <f t="shared" si="17"/>
        <v>7.4998803475190582E-3</v>
      </c>
      <c r="L459" s="229"/>
      <c r="M459" s="37"/>
    </row>
    <row r="460" spans="1:13" x14ac:dyDescent="0.3">
      <c r="A460" s="249">
        <v>2</v>
      </c>
      <c r="B460" s="250">
        <v>6</v>
      </c>
      <c r="C460" s="250">
        <v>5</v>
      </c>
      <c r="D460" s="250">
        <v>8</v>
      </c>
      <c r="E460" s="250" t="s">
        <v>268</v>
      </c>
      <c r="F460" s="253" t="s">
        <v>238</v>
      </c>
      <c r="G460" s="259"/>
      <c r="H460" s="275">
        <v>73066</v>
      </c>
      <c r="I460" s="259"/>
      <c r="J460" s="252">
        <f>SUBTOTAL(9,G460:I460)</f>
        <v>73066</v>
      </c>
      <c r="K460" s="252">
        <f t="shared" si="17"/>
        <v>7.4998803475190582E-3</v>
      </c>
      <c r="L460" s="229"/>
      <c r="M460" s="37"/>
    </row>
    <row r="461" spans="1:13" ht="22.5" x14ac:dyDescent="0.3">
      <c r="A461" s="241">
        <v>2</v>
      </c>
      <c r="B461" s="242">
        <v>6</v>
      </c>
      <c r="C461" s="242">
        <v>6</v>
      </c>
      <c r="D461" s="242"/>
      <c r="E461" s="242"/>
      <c r="F461" s="243" t="s">
        <v>385</v>
      </c>
      <c r="G461" s="244">
        <f>+G462+G464</f>
        <v>0</v>
      </c>
      <c r="H461" s="244">
        <f>+H462+H464</f>
        <v>652260</v>
      </c>
      <c r="I461" s="244">
        <f>+I462+I464</f>
        <v>0</v>
      </c>
      <c r="J461" s="244">
        <f>+J462+J464</f>
        <v>652260</v>
      </c>
      <c r="K461" s="244">
        <f t="shared" si="17"/>
        <v>6.6951413180860897E-2</v>
      </c>
      <c r="L461" s="229"/>
      <c r="M461" s="37"/>
    </row>
    <row r="462" spans="1:13" ht="22.5" hidden="1" x14ac:dyDescent="0.3">
      <c r="A462" s="245">
        <v>2</v>
      </c>
      <c r="B462" s="246">
        <v>6</v>
      </c>
      <c r="C462" s="246">
        <v>6</v>
      </c>
      <c r="D462" s="246">
        <v>1</v>
      </c>
      <c r="E462" s="246"/>
      <c r="F462" s="247" t="s">
        <v>386</v>
      </c>
      <c r="G462" s="248">
        <f>+G463</f>
        <v>0</v>
      </c>
      <c r="H462" s="248">
        <f>+H463</f>
        <v>0</v>
      </c>
      <c r="I462" s="248">
        <f>+I463</f>
        <v>0</v>
      </c>
      <c r="J462" s="248">
        <f>+J463</f>
        <v>0</v>
      </c>
      <c r="K462" s="248">
        <f t="shared" si="17"/>
        <v>0</v>
      </c>
      <c r="L462" s="229"/>
      <c r="M462" s="37"/>
    </row>
    <row r="463" spans="1:13" ht="22.5" hidden="1" x14ac:dyDescent="0.3">
      <c r="A463" s="249">
        <v>2</v>
      </c>
      <c r="B463" s="250">
        <v>6</v>
      </c>
      <c r="C463" s="250">
        <v>6</v>
      </c>
      <c r="D463" s="250">
        <v>1</v>
      </c>
      <c r="E463" s="250" t="s">
        <v>268</v>
      </c>
      <c r="F463" s="253" t="s">
        <v>386</v>
      </c>
      <c r="G463" s="259"/>
      <c r="H463" s="259">
        <v>0</v>
      </c>
      <c r="I463" s="259"/>
      <c r="J463" s="252">
        <f>SUBTOTAL(9,G463:I463)</f>
        <v>0</v>
      </c>
      <c r="K463" s="252">
        <f t="shared" si="17"/>
        <v>0</v>
      </c>
      <c r="L463" s="229"/>
      <c r="M463" s="37"/>
    </row>
    <row r="464" spans="1:13" x14ac:dyDescent="0.3">
      <c r="A464" s="245">
        <v>2</v>
      </c>
      <c r="B464" s="246">
        <v>6</v>
      </c>
      <c r="C464" s="246">
        <v>6</v>
      </c>
      <c r="D464" s="246">
        <v>2</v>
      </c>
      <c r="E464" s="246"/>
      <c r="F464" s="247" t="s">
        <v>387</v>
      </c>
      <c r="G464" s="263">
        <f>+G465</f>
        <v>0</v>
      </c>
      <c r="H464" s="263">
        <f>+H465</f>
        <v>652260</v>
      </c>
      <c r="I464" s="263">
        <f>+I465</f>
        <v>0</v>
      </c>
      <c r="J464" s="263">
        <f>+J465</f>
        <v>652260</v>
      </c>
      <c r="K464" s="263">
        <f t="shared" si="17"/>
        <v>6.6951413180860897E-2</v>
      </c>
      <c r="L464" s="229"/>
      <c r="M464" s="37"/>
    </row>
    <row r="465" spans="1:13" x14ac:dyDescent="0.3">
      <c r="A465" s="249">
        <v>2</v>
      </c>
      <c r="B465" s="250">
        <v>6</v>
      </c>
      <c r="C465" s="250">
        <v>6</v>
      </c>
      <c r="D465" s="250">
        <v>2</v>
      </c>
      <c r="E465" s="250" t="s">
        <v>268</v>
      </c>
      <c r="F465" s="253" t="s">
        <v>387</v>
      </c>
      <c r="G465" s="259"/>
      <c r="H465" s="259">
        <v>652260</v>
      </c>
      <c r="I465" s="259"/>
      <c r="J465" s="252">
        <f>SUBTOTAL(9,G465:I465)</f>
        <v>652260</v>
      </c>
      <c r="K465" s="252">
        <f t="shared" si="17"/>
        <v>6.6951413180860897E-2</v>
      </c>
      <c r="L465" s="229"/>
      <c r="M465" s="37"/>
    </row>
    <row r="466" spans="1:13" hidden="1" x14ac:dyDescent="0.3">
      <c r="A466" s="241">
        <v>2</v>
      </c>
      <c r="B466" s="242">
        <v>6</v>
      </c>
      <c r="C466" s="242">
        <v>8</v>
      </c>
      <c r="D466" s="242"/>
      <c r="E466" s="242"/>
      <c r="F466" s="243" t="s">
        <v>239</v>
      </c>
      <c r="G466" s="244">
        <f>+G467+G469+G472+G474+G476+G478+G483</f>
        <v>0</v>
      </c>
      <c r="H466" s="244">
        <f>+H467+H469+H472+H474+H476+H478+H483</f>
        <v>0</v>
      </c>
      <c r="I466" s="244">
        <f>+I467+I469+I472+I474+I476+I478+I483</f>
        <v>0</v>
      </c>
      <c r="J466" s="244">
        <f>+J467+J469+J472+J474+J476+J478+J483</f>
        <v>0</v>
      </c>
      <c r="K466" s="244">
        <f t="shared" si="17"/>
        <v>0</v>
      </c>
      <c r="L466" s="229"/>
      <c r="M466" s="37"/>
    </row>
    <row r="467" spans="1:13" hidden="1" x14ac:dyDescent="0.3">
      <c r="A467" s="245">
        <v>2</v>
      </c>
      <c r="B467" s="246">
        <v>6</v>
      </c>
      <c r="C467" s="246">
        <v>8</v>
      </c>
      <c r="D467" s="246">
        <v>1</v>
      </c>
      <c r="E467" s="246"/>
      <c r="F467" s="256" t="s">
        <v>240</v>
      </c>
      <c r="G467" s="263">
        <f>+G468</f>
        <v>0</v>
      </c>
      <c r="H467" s="263">
        <f>+H468</f>
        <v>0</v>
      </c>
      <c r="I467" s="263">
        <f>+I468</f>
        <v>0</v>
      </c>
      <c r="J467" s="263">
        <f>+J468</f>
        <v>0</v>
      </c>
      <c r="K467" s="263">
        <f t="shared" ref="K467:K514" si="20">IFERROR(J467/$J$18*100,"0.00")</f>
        <v>0</v>
      </c>
      <c r="L467" s="229"/>
      <c r="M467" s="37"/>
    </row>
    <row r="468" spans="1:13" hidden="1" x14ac:dyDescent="0.3">
      <c r="A468" s="249">
        <v>2</v>
      </c>
      <c r="B468" s="250">
        <v>6</v>
      </c>
      <c r="C468" s="250">
        <v>8</v>
      </c>
      <c r="D468" s="250">
        <v>1</v>
      </c>
      <c r="E468" s="250" t="s">
        <v>268</v>
      </c>
      <c r="F468" s="253" t="s">
        <v>240</v>
      </c>
      <c r="G468" s="259"/>
      <c r="H468" s="259"/>
      <c r="I468" s="259"/>
      <c r="J468" s="252">
        <f>SUBTOTAL(9,G468:I468)</f>
        <v>0</v>
      </c>
      <c r="K468" s="252">
        <f t="shared" si="20"/>
        <v>0</v>
      </c>
      <c r="L468" s="229"/>
      <c r="M468" s="37"/>
    </row>
    <row r="469" spans="1:13" ht="22.5" hidden="1" x14ac:dyDescent="0.3">
      <c r="A469" s="245">
        <v>2</v>
      </c>
      <c r="B469" s="246">
        <v>6</v>
      </c>
      <c r="C469" s="246">
        <v>8</v>
      </c>
      <c r="D469" s="246">
        <v>3</v>
      </c>
      <c r="E469" s="246"/>
      <c r="F469" s="256" t="s">
        <v>241</v>
      </c>
      <c r="G469" s="263">
        <f>+G470+G471</f>
        <v>0</v>
      </c>
      <c r="H469" s="263">
        <f>H470</f>
        <v>0</v>
      </c>
      <c r="I469" s="263">
        <f>+I470+I471</f>
        <v>0</v>
      </c>
      <c r="J469" s="263">
        <f>+J470+J471</f>
        <v>0</v>
      </c>
      <c r="K469" s="263">
        <f t="shared" si="20"/>
        <v>0</v>
      </c>
      <c r="L469" s="229"/>
      <c r="M469" s="37"/>
    </row>
    <row r="470" spans="1:13" hidden="1" x14ac:dyDescent="0.3">
      <c r="A470" s="257">
        <v>2</v>
      </c>
      <c r="B470" s="250">
        <v>6</v>
      </c>
      <c r="C470" s="250">
        <v>8</v>
      </c>
      <c r="D470" s="250">
        <v>3</v>
      </c>
      <c r="E470" s="250" t="s">
        <v>268</v>
      </c>
      <c r="F470" s="253" t="s">
        <v>242</v>
      </c>
      <c r="G470" s="252"/>
      <c r="H470" s="252">
        <v>0</v>
      </c>
      <c r="I470" s="252"/>
      <c r="J470" s="252">
        <f>SUBTOTAL(9,G470:I470)</f>
        <v>0</v>
      </c>
      <c r="K470" s="252">
        <f t="shared" si="20"/>
        <v>0</v>
      </c>
      <c r="L470" s="229"/>
      <c r="M470" s="37"/>
    </row>
    <row r="471" spans="1:13" hidden="1" x14ac:dyDescent="0.3">
      <c r="A471" s="257">
        <v>2</v>
      </c>
      <c r="B471" s="250">
        <v>6</v>
      </c>
      <c r="C471" s="250">
        <v>8</v>
      </c>
      <c r="D471" s="250">
        <v>3</v>
      </c>
      <c r="E471" s="250" t="s">
        <v>269</v>
      </c>
      <c r="F471" s="253" t="s">
        <v>243</v>
      </c>
      <c r="G471" s="259"/>
      <c r="H471" s="259"/>
      <c r="I471" s="259"/>
      <c r="J471" s="252">
        <f>SUBTOTAL(9,G471:I471)</f>
        <v>0</v>
      </c>
      <c r="K471" s="252">
        <f t="shared" si="20"/>
        <v>0</v>
      </c>
      <c r="L471" s="229"/>
      <c r="M471" s="37"/>
    </row>
    <row r="472" spans="1:13" hidden="1" x14ac:dyDescent="0.3">
      <c r="A472" s="245">
        <v>2</v>
      </c>
      <c r="B472" s="246">
        <v>6</v>
      </c>
      <c r="C472" s="246">
        <v>8</v>
      </c>
      <c r="D472" s="246">
        <v>5</v>
      </c>
      <c r="E472" s="246"/>
      <c r="F472" s="256" t="s">
        <v>244</v>
      </c>
      <c r="G472" s="263">
        <f>+G473</f>
        <v>0</v>
      </c>
      <c r="H472" s="263">
        <f>+H473</f>
        <v>0</v>
      </c>
      <c r="I472" s="263">
        <f>+I473</f>
        <v>0</v>
      </c>
      <c r="J472" s="263">
        <f>+J473</f>
        <v>0</v>
      </c>
      <c r="K472" s="263">
        <f t="shared" si="20"/>
        <v>0</v>
      </c>
      <c r="L472" s="229"/>
      <c r="M472" s="37"/>
    </row>
    <row r="473" spans="1:13" hidden="1" x14ac:dyDescent="0.3">
      <c r="A473" s="257">
        <v>2</v>
      </c>
      <c r="B473" s="250">
        <v>6</v>
      </c>
      <c r="C473" s="250">
        <v>8</v>
      </c>
      <c r="D473" s="250">
        <v>5</v>
      </c>
      <c r="E473" s="250" t="s">
        <v>268</v>
      </c>
      <c r="F473" s="253" t="s">
        <v>244</v>
      </c>
      <c r="G473" s="259"/>
      <c r="H473" s="259"/>
      <c r="I473" s="259"/>
      <c r="J473" s="252">
        <f>SUBTOTAL(9,G473:I473)</f>
        <v>0</v>
      </c>
      <c r="K473" s="252">
        <f t="shared" si="20"/>
        <v>0</v>
      </c>
      <c r="L473" s="229"/>
      <c r="M473" s="37"/>
    </row>
    <row r="474" spans="1:13" hidden="1" x14ac:dyDescent="0.3">
      <c r="A474" s="245">
        <v>2</v>
      </c>
      <c r="B474" s="246">
        <v>6</v>
      </c>
      <c r="C474" s="246">
        <v>8</v>
      </c>
      <c r="D474" s="246">
        <v>6</v>
      </c>
      <c r="E474" s="246"/>
      <c r="F474" s="256" t="s">
        <v>245</v>
      </c>
      <c r="G474" s="263">
        <f>+G475</f>
        <v>0</v>
      </c>
      <c r="H474" s="263">
        <f>+H475</f>
        <v>0</v>
      </c>
      <c r="I474" s="263">
        <f>+I475</f>
        <v>0</v>
      </c>
      <c r="J474" s="263">
        <f>+J475</f>
        <v>0</v>
      </c>
      <c r="K474" s="263">
        <f t="shared" si="20"/>
        <v>0</v>
      </c>
      <c r="L474" s="229"/>
      <c r="M474" s="37"/>
    </row>
    <row r="475" spans="1:13" hidden="1" x14ac:dyDescent="0.3">
      <c r="A475" s="257">
        <v>2</v>
      </c>
      <c r="B475" s="250">
        <v>6</v>
      </c>
      <c r="C475" s="250">
        <v>8</v>
      </c>
      <c r="D475" s="250">
        <v>6</v>
      </c>
      <c r="E475" s="250" t="s">
        <v>268</v>
      </c>
      <c r="F475" s="253" t="s">
        <v>245</v>
      </c>
      <c r="G475" s="259"/>
      <c r="H475" s="259"/>
      <c r="I475" s="259"/>
      <c r="J475" s="252">
        <f>SUBTOTAL(9,G475:I475)</f>
        <v>0</v>
      </c>
      <c r="K475" s="252">
        <f t="shared" si="20"/>
        <v>0</v>
      </c>
      <c r="L475" s="229"/>
      <c r="M475" s="37"/>
    </row>
    <row r="476" spans="1:13" hidden="1" x14ac:dyDescent="0.3">
      <c r="A476" s="253">
        <v>2</v>
      </c>
      <c r="B476" s="253">
        <v>6</v>
      </c>
      <c r="C476" s="253">
        <v>8</v>
      </c>
      <c r="D476" s="253">
        <v>7</v>
      </c>
      <c r="E476" s="253"/>
      <c r="F476" s="253" t="s">
        <v>246</v>
      </c>
      <c r="G476" s="253">
        <f>+G477</f>
        <v>0</v>
      </c>
      <c r="H476" s="253">
        <f>+H477</f>
        <v>0</v>
      </c>
      <c r="I476" s="253">
        <f>+I477</f>
        <v>0</v>
      </c>
      <c r="J476" s="253">
        <f>+J477</f>
        <v>0</v>
      </c>
      <c r="K476" s="253">
        <f t="shared" si="20"/>
        <v>0</v>
      </c>
      <c r="L476" s="229"/>
      <c r="M476" s="37"/>
    </row>
    <row r="477" spans="1:13" hidden="1" x14ac:dyDescent="0.3">
      <c r="A477" s="253">
        <v>2</v>
      </c>
      <c r="B477" s="253">
        <v>6</v>
      </c>
      <c r="C477" s="253">
        <v>8</v>
      </c>
      <c r="D477" s="253">
        <v>7</v>
      </c>
      <c r="E477" s="253" t="s">
        <v>268</v>
      </c>
      <c r="F477" s="253" t="s">
        <v>246</v>
      </c>
      <c r="G477" s="253"/>
      <c r="H477" s="253"/>
      <c r="I477" s="253"/>
      <c r="J477" s="253">
        <f>SUBTOTAL(9,G477:I477)</f>
        <v>0</v>
      </c>
      <c r="K477" s="253">
        <f t="shared" si="20"/>
        <v>0</v>
      </c>
      <c r="L477" s="229"/>
      <c r="M477" s="37"/>
    </row>
    <row r="478" spans="1:13" ht="33.75" hidden="1" x14ac:dyDescent="0.3">
      <c r="A478" s="245">
        <v>2</v>
      </c>
      <c r="B478" s="246">
        <v>6</v>
      </c>
      <c r="C478" s="246">
        <v>8</v>
      </c>
      <c r="D478" s="246">
        <v>8</v>
      </c>
      <c r="E478" s="246"/>
      <c r="F478" s="256" t="s">
        <v>247</v>
      </c>
      <c r="G478" s="263">
        <f>+G479+G480+G481+G482</f>
        <v>0</v>
      </c>
      <c r="H478" s="263">
        <f>+H479+H480+H481+H482</f>
        <v>0</v>
      </c>
      <c r="I478" s="263">
        <f>+I479+I480+I481+I482</f>
        <v>0</v>
      </c>
      <c r="J478" s="263">
        <f>+J479+J480+J481+J482</f>
        <v>0</v>
      </c>
      <c r="K478" s="263">
        <f t="shared" si="20"/>
        <v>0</v>
      </c>
      <c r="L478" s="229"/>
      <c r="M478" s="37"/>
    </row>
    <row r="479" spans="1:13" hidden="1" x14ac:dyDescent="0.3">
      <c r="A479" s="253">
        <v>2</v>
      </c>
      <c r="B479" s="253">
        <v>6</v>
      </c>
      <c r="C479" s="253">
        <v>8</v>
      </c>
      <c r="D479" s="253">
        <v>8</v>
      </c>
      <c r="E479" s="253" t="s">
        <v>268</v>
      </c>
      <c r="F479" s="253" t="s">
        <v>248</v>
      </c>
      <c r="G479" s="253"/>
      <c r="H479" s="253">
        <v>0</v>
      </c>
      <c r="I479" s="253"/>
      <c r="J479" s="253">
        <f>SUBTOTAL(9,G479:I479)</f>
        <v>0</v>
      </c>
      <c r="K479" s="253">
        <f t="shared" si="20"/>
        <v>0</v>
      </c>
      <c r="L479" s="229"/>
      <c r="M479" s="37"/>
    </row>
    <row r="480" spans="1:13" hidden="1" x14ac:dyDescent="0.3">
      <c r="A480" s="257">
        <v>2</v>
      </c>
      <c r="B480" s="250">
        <v>6</v>
      </c>
      <c r="C480" s="250">
        <v>8</v>
      </c>
      <c r="D480" s="250">
        <v>8</v>
      </c>
      <c r="E480" s="250" t="s">
        <v>269</v>
      </c>
      <c r="F480" s="253" t="s">
        <v>249</v>
      </c>
      <c r="G480" s="252"/>
      <c r="H480" s="252"/>
      <c r="I480" s="252"/>
      <c r="J480" s="252">
        <f>SUBTOTAL(9,G480:I480)</f>
        <v>0</v>
      </c>
      <c r="K480" s="252">
        <f t="shared" si="20"/>
        <v>0</v>
      </c>
      <c r="L480" s="229"/>
      <c r="M480" s="37"/>
    </row>
    <row r="481" spans="1:13" hidden="1" x14ac:dyDescent="0.3">
      <c r="A481" s="257">
        <v>2</v>
      </c>
      <c r="B481" s="250">
        <v>6</v>
      </c>
      <c r="C481" s="250">
        <v>8</v>
      </c>
      <c r="D481" s="250">
        <v>8</v>
      </c>
      <c r="E481" s="250" t="s">
        <v>270</v>
      </c>
      <c r="F481" s="253" t="s">
        <v>250</v>
      </c>
      <c r="G481" s="252"/>
      <c r="H481" s="252"/>
      <c r="I481" s="252"/>
      <c r="J481" s="252">
        <f>SUBTOTAL(9,G481:I481)</f>
        <v>0</v>
      </c>
      <c r="K481" s="252">
        <f t="shared" si="20"/>
        <v>0</v>
      </c>
      <c r="L481" s="229"/>
      <c r="M481" s="37"/>
    </row>
    <row r="482" spans="1:13" hidden="1" x14ac:dyDescent="0.3">
      <c r="A482" s="257">
        <v>2</v>
      </c>
      <c r="B482" s="250">
        <v>6</v>
      </c>
      <c r="C482" s="250">
        <v>8</v>
      </c>
      <c r="D482" s="250">
        <v>8</v>
      </c>
      <c r="E482" s="250" t="s">
        <v>271</v>
      </c>
      <c r="F482" s="253" t="s">
        <v>251</v>
      </c>
      <c r="G482" s="259"/>
      <c r="H482" s="259"/>
      <c r="I482" s="259"/>
      <c r="J482" s="252">
        <f>SUBTOTAL(9,G482:I482)</f>
        <v>0</v>
      </c>
      <c r="K482" s="252">
        <f t="shared" si="20"/>
        <v>0</v>
      </c>
      <c r="L482" s="229"/>
      <c r="M482" s="37"/>
    </row>
    <row r="483" spans="1:13" hidden="1" x14ac:dyDescent="0.3">
      <c r="A483" s="245">
        <v>2</v>
      </c>
      <c r="B483" s="246">
        <v>6</v>
      </c>
      <c r="C483" s="246">
        <v>8</v>
      </c>
      <c r="D483" s="246">
        <v>9</v>
      </c>
      <c r="E483" s="246"/>
      <c r="F483" s="247" t="s">
        <v>252</v>
      </c>
      <c r="G483" s="263">
        <f>+G484</f>
        <v>0</v>
      </c>
      <c r="H483" s="263">
        <f>+H484</f>
        <v>0</v>
      </c>
      <c r="I483" s="263">
        <f>+I484</f>
        <v>0</v>
      </c>
      <c r="J483" s="263">
        <f>+J484</f>
        <v>0</v>
      </c>
      <c r="K483" s="263">
        <f t="shared" si="20"/>
        <v>0</v>
      </c>
      <c r="L483" s="229"/>
      <c r="M483" s="37"/>
    </row>
    <row r="484" spans="1:13" hidden="1" x14ac:dyDescent="0.3">
      <c r="A484" s="257">
        <v>2</v>
      </c>
      <c r="B484" s="250">
        <v>6</v>
      </c>
      <c r="C484" s="250">
        <v>8</v>
      </c>
      <c r="D484" s="250">
        <v>9</v>
      </c>
      <c r="E484" s="250" t="s">
        <v>268</v>
      </c>
      <c r="F484" s="253" t="s">
        <v>252</v>
      </c>
      <c r="G484" s="259"/>
      <c r="H484" s="259"/>
      <c r="I484" s="259"/>
      <c r="J484" s="252">
        <f>SUBTOTAL(9,G484:I484)</f>
        <v>0</v>
      </c>
      <c r="K484" s="252">
        <f t="shared" si="20"/>
        <v>0</v>
      </c>
      <c r="L484" s="229"/>
      <c r="M484" s="37"/>
    </row>
    <row r="485" spans="1:13" x14ac:dyDescent="0.3">
      <c r="A485" s="236">
        <v>2</v>
      </c>
      <c r="B485" s="237">
        <v>7</v>
      </c>
      <c r="C485" s="238"/>
      <c r="D485" s="238"/>
      <c r="E485" s="238"/>
      <c r="F485" s="239" t="s">
        <v>214</v>
      </c>
      <c r="G485" s="240">
        <f>+G486+G497+G510</f>
        <v>0</v>
      </c>
      <c r="H485" s="240">
        <f>+H486+H497+H510</f>
        <v>132300</v>
      </c>
      <c r="I485" s="240">
        <f>+I486+I497+I510</f>
        <v>0</v>
      </c>
      <c r="J485" s="240">
        <f>+J486+J497+J510</f>
        <v>132300</v>
      </c>
      <c r="K485" s="240">
        <f t="shared" si="20"/>
        <v>1.3579971121681376E-2</v>
      </c>
      <c r="L485" s="229"/>
      <c r="M485" s="37"/>
    </row>
    <row r="486" spans="1:13" x14ac:dyDescent="0.3">
      <c r="A486" s="241">
        <v>2</v>
      </c>
      <c r="B486" s="242">
        <v>7</v>
      </c>
      <c r="C486" s="242">
        <v>1</v>
      </c>
      <c r="D486" s="242"/>
      <c r="E486" s="242"/>
      <c r="F486" s="243" t="s">
        <v>253</v>
      </c>
      <c r="G486" s="244">
        <f>+G487+G489+G491+G493+G495</f>
        <v>0</v>
      </c>
      <c r="H486" s="244">
        <f>+H487+H489+H491+H493+H495</f>
        <v>132300</v>
      </c>
      <c r="I486" s="244">
        <f>+I487+I489+I491+I493+I495</f>
        <v>0</v>
      </c>
      <c r="J486" s="244">
        <f>+J487+J489+J491+J493+J495</f>
        <v>132300</v>
      </c>
      <c r="K486" s="244">
        <f t="shared" si="20"/>
        <v>1.3579971121681376E-2</v>
      </c>
      <c r="L486" s="229"/>
      <c r="M486" s="37"/>
    </row>
    <row r="487" spans="1:13" ht="22.5" hidden="1" x14ac:dyDescent="0.3">
      <c r="A487" s="245">
        <v>2</v>
      </c>
      <c r="B487" s="246">
        <v>7</v>
      </c>
      <c r="C487" s="246">
        <v>1</v>
      </c>
      <c r="D487" s="246">
        <v>1</v>
      </c>
      <c r="E487" s="246"/>
      <c r="F487" s="256" t="s">
        <v>254</v>
      </c>
      <c r="G487" s="263">
        <f>+G488</f>
        <v>0</v>
      </c>
      <c r="H487" s="263">
        <f>+H488</f>
        <v>0</v>
      </c>
      <c r="I487" s="263">
        <f>+I488</f>
        <v>0</v>
      </c>
      <c r="J487" s="263">
        <f>+J488</f>
        <v>0</v>
      </c>
      <c r="K487" s="263">
        <f t="shared" si="20"/>
        <v>0</v>
      </c>
      <c r="L487" s="229"/>
      <c r="M487" s="37"/>
    </row>
    <row r="488" spans="1:13" ht="22.5" hidden="1" x14ac:dyDescent="0.3">
      <c r="A488" s="257">
        <v>2</v>
      </c>
      <c r="B488" s="250">
        <v>7</v>
      </c>
      <c r="C488" s="250">
        <v>1</v>
      </c>
      <c r="D488" s="250">
        <v>1</v>
      </c>
      <c r="E488" s="250" t="s">
        <v>268</v>
      </c>
      <c r="F488" s="253" t="s">
        <v>254</v>
      </c>
      <c r="G488" s="259"/>
      <c r="H488" s="259"/>
      <c r="I488" s="259">
        <v>0</v>
      </c>
      <c r="J488" s="252">
        <f>SUBTOTAL(9,G488:I488)</f>
        <v>0</v>
      </c>
      <c r="K488" s="252">
        <f t="shared" si="20"/>
        <v>0</v>
      </c>
      <c r="L488" s="229"/>
      <c r="M488" s="37"/>
    </row>
    <row r="489" spans="1:13" ht="22.5" x14ac:dyDescent="0.3">
      <c r="A489" s="245">
        <v>2</v>
      </c>
      <c r="B489" s="246">
        <v>7</v>
      </c>
      <c r="C489" s="246">
        <v>1</v>
      </c>
      <c r="D489" s="246">
        <v>2</v>
      </c>
      <c r="E489" s="246"/>
      <c r="F489" s="256" t="s">
        <v>255</v>
      </c>
      <c r="G489" s="263">
        <f>+G490</f>
        <v>0</v>
      </c>
      <c r="H489" s="263">
        <f>+H490</f>
        <v>132300</v>
      </c>
      <c r="I489" s="263">
        <f>+I490</f>
        <v>0</v>
      </c>
      <c r="J489" s="263">
        <f>+J490</f>
        <v>132300</v>
      </c>
      <c r="K489" s="263">
        <f t="shared" si="20"/>
        <v>1.3579971121681376E-2</v>
      </c>
      <c r="L489" s="229"/>
      <c r="M489" s="37"/>
    </row>
    <row r="490" spans="1:13" ht="23.25" thickBot="1" x14ac:dyDescent="0.35">
      <c r="A490" s="257">
        <v>2</v>
      </c>
      <c r="B490" s="250">
        <v>7</v>
      </c>
      <c r="C490" s="250">
        <v>1</v>
      </c>
      <c r="D490" s="250">
        <v>2</v>
      </c>
      <c r="E490" s="250" t="s">
        <v>268</v>
      </c>
      <c r="F490" s="253" t="s">
        <v>255</v>
      </c>
      <c r="G490" s="259"/>
      <c r="H490" s="259">
        <v>132300</v>
      </c>
      <c r="I490" s="259">
        <v>0</v>
      </c>
      <c r="J490" s="252">
        <f>SUBTOTAL(9,G490:I490)</f>
        <v>132300</v>
      </c>
      <c r="K490" s="252">
        <f t="shared" si="20"/>
        <v>1.3579971121681376E-2</v>
      </c>
      <c r="L490" s="229"/>
      <c r="M490" s="37"/>
    </row>
    <row r="491" spans="1:13" ht="22.5" hidden="1" x14ac:dyDescent="0.3">
      <c r="A491" s="13">
        <v>2</v>
      </c>
      <c r="B491" s="14">
        <v>7</v>
      </c>
      <c r="C491" s="14">
        <v>1</v>
      </c>
      <c r="D491" s="14">
        <v>3</v>
      </c>
      <c r="E491" s="14"/>
      <c r="F491" s="18" t="s">
        <v>256</v>
      </c>
      <c r="G491" s="17">
        <f>+G492</f>
        <v>0</v>
      </c>
      <c r="H491" s="17">
        <f>+H492</f>
        <v>0</v>
      </c>
      <c r="I491" s="17">
        <f>+I492</f>
        <v>0</v>
      </c>
      <c r="J491" s="17">
        <f>+J492</f>
        <v>0</v>
      </c>
      <c r="K491" s="227">
        <f t="shared" si="20"/>
        <v>0</v>
      </c>
      <c r="L491" s="230"/>
      <c r="M491" s="37"/>
    </row>
    <row r="492" spans="1:13" ht="22.5" hidden="1" x14ac:dyDescent="0.3">
      <c r="A492" s="12">
        <v>2</v>
      </c>
      <c r="B492" s="10">
        <v>7</v>
      </c>
      <c r="C492" s="10">
        <v>1</v>
      </c>
      <c r="D492" s="10">
        <v>3</v>
      </c>
      <c r="E492" s="10" t="s">
        <v>268</v>
      </c>
      <c r="F492" s="11" t="s">
        <v>256</v>
      </c>
      <c r="G492" s="15"/>
      <c r="H492" s="15"/>
      <c r="I492" s="15"/>
      <c r="J492" s="9">
        <f>SUBTOTAL(9,G492:I492)</f>
        <v>0</v>
      </c>
      <c r="K492" s="226">
        <f t="shared" si="20"/>
        <v>0</v>
      </c>
      <c r="L492" s="230"/>
      <c r="M492" s="37"/>
    </row>
    <row r="493" spans="1:13" hidden="1" x14ac:dyDescent="0.3">
      <c r="A493" s="13">
        <v>2</v>
      </c>
      <c r="B493" s="14">
        <v>7</v>
      </c>
      <c r="C493" s="14">
        <v>1</v>
      </c>
      <c r="D493" s="14">
        <v>4</v>
      </c>
      <c r="E493" s="14"/>
      <c r="F493" s="18" t="s">
        <v>257</v>
      </c>
      <c r="G493" s="17">
        <f>+G494</f>
        <v>0</v>
      </c>
      <c r="H493" s="17">
        <f>+H494</f>
        <v>0</v>
      </c>
      <c r="I493" s="17">
        <f>+I494</f>
        <v>0</v>
      </c>
      <c r="J493" s="17">
        <f>+J494</f>
        <v>0</v>
      </c>
      <c r="K493" s="227">
        <f t="shared" si="20"/>
        <v>0</v>
      </c>
      <c r="L493" s="230"/>
      <c r="M493" s="37"/>
    </row>
    <row r="494" spans="1:13" hidden="1" x14ac:dyDescent="0.3">
      <c r="A494" s="12">
        <v>2</v>
      </c>
      <c r="B494" s="10">
        <v>7</v>
      </c>
      <c r="C494" s="10">
        <v>1</v>
      </c>
      <c r="D494" s="10">
        <v>4</v>
      </c>
      <c r="E494" s="10" t="s">
        <v>268</v>
      </c>
      <c r="F494" s="11" t="s">
        <v>257</v>
      </c>
      <c r="G494" s="15"/>
      <c r="H494" s="15"/>
      <c r="I494" s="15"/>
      <c r="J494" s="9">
        <f>SUBTOTAL(9,G494:I494)</f>
        <v>0</v>
      </c>
      <c r="K494" s="226">
        <f t="shared" si="20"/>
        <v>0</v>
      </c>
      <c r="L494" s="230"/>
      <c r="M494" s="37"/>
    </row>
    <row r="495" spans="1:13" ht="22.5" hidden="1" x14ac:dyDescent="0.3">
      <c r="A495" s="16">
        <v>2</v>
      </c>
      <c r="B495" s="14">
        <v>7</v>
      </c>
      <c r="C495" s="14">
        <v>1</v>
      </c>
      <c r="D495" s="14">
        <v>5</v>
      </c>
      <c r="E495" s="14"/>
      <c r="F495" s="19" t="s">
        <v>388</v>
      </c>
      <c r="G495" s="17">
        <f>+G496</f>
        <v>0</v>
      </c>
      <c r="H495" s="17">
        <f>+H496</f>
        <v>0</v>
      </c>
      <c r="I495" s="17">
        <f>+I496</f>
        <v>0</v>
      </c>
      <c r="J495" s="17">
        <f>+J496</f>
        <v>0</v>
      </c>
      <c r="K495" s="227">
        <f t="shared" si="20"/>
        <v>0</v>
      </c>
      <c r="L495" s="230"/>
      <c r="M495" s="37"/>
    </row>
    <row r="496" spans="1:13" ht="22.5" hidden="1" x14ac:dyDescent="0.3">
      <c r="A496" s="12">
        <v>2</v>
      </c>
      <c r="B496" s="10">
        <v>7</v>
      </c>
      <c r="C496" s="10">
        <v>1</v>
      </c>
      <c r="D496" s="10">
        <v>5</v>
      </c>
      <c r="E496" s="10" t="s">
        <v>268</v>
      </c>
      <c r="F496" s="11" t="s">
        <v>388</v>
      </c>
      <c r="G496" s="15"/>
      <c r="H496" s="15"/>
      <c r="I496" s="15"/>
      <c r="J496" s="9">
        <f>SUBTOTAL(9,G496:I496)</f>
        <v>0</v>
      </c>
      <c r="K496" s="226">
        <f t="shared" si="20"/>
        <v>0</v>
      </c>
      <c r="L496" s="230"/>
      <c r="M496" s="37"/>
    </row>
    <row r="497" spans="1:13" hidden="1" x14ac:dyDescent="0.3">
      <c r="A497" s="22">
        <v>2</v>
      </c>
      <c r="B497" s="20">
        <v>7</v>
      </c>
      <c r="C497" s="20">
        <v>2</v>
      </c>
      <c r="D497" s="20"/>
      <c r="E497" s="20"/>
      <c r="F497" s="212" t="s">
        <v>258</v>
      </c>
      <c r="G497" s="21">
        <f>+G498+G500+G502+G504+G506+G508</f>
        <v>0</v>
      </c>
      <c r="H497" s="21">
        <f>+H498+H500+H502+H504+H506+H508</f>
        <v>0</v>
      </c>
      <c r="I497" s="21">
        <f>+I498+I500+I502+I504+I506+I508</f>
        <v>0</v>
      </c>
      <c r="J497" s="21">
        <f>+J498+J500+J502+J504+J506+J508</f>
        <v>0</v>
      </c>
      <c r="K497" s="225">
        <f t="shared" si="20"/>
        <v>0</v>
      </c>
      <c r="L497" s="230"/>
      <c r="M497" s="37"/>
    </row>
    <row r="498" spans="1:13" hidden="1" x14ac:dyDescent="0.3">
      <c r="A498" s="13">
        <v>2</v>
      </c>
      <c r="B498" s="14">
        <v>7</v>
      </c>
      <c r="C498" s="14">
        <v>2</v>
      </c>
      <c r="D498" s="14">
        <v>1</v>
      </c>
      <c r="E498" s="14"/>
      <c r="F498" s="18" t="s">
        <v>259</v>
      </c>
      <c r="G498" s="17">
        <f>+G499</f>
        <v>0</v>
      </c>
      <c r="H498" s="17">
        <f>+H499</f>
        <v>0</v>
      </c>
      <c r="I498" s="17">
        <f>+I499</f>
        <v>0</v>
      </c>
      <c r="J498" s="17">
        <f>+J499</f>
        <v>0</v>
      </c>
      <c r="K498" s="227">
        <f t="shared" si="20"/>
        <v>0</v>
      </c>
      <c r="L498" s="230"/>
      <c r="M498" s="37"/>
    </row>
    <row r="499" spans="1:13" ht="22.5" hidden="1" x14ac:dyDescent="0.3">
      <c r="A499" s="12">
        <v>2</v>
      </c>
      <c r="B499" s="10">
        <v>7</v>
      </c>
      <c r="C499" s="10">
        <v>2</v>
      </c>
      <c r="D499" s="10">
        <v>1</v>
      </c>
      <c r="E499" s="10" t="s">
        <v>268</v>
      </c>
      <c r="F499" s="11" t="s">
        <v>259</v>
      </c>
      <c r="G499" s="15"/>
      <c r="H499" s="15"/>
      <c r="I499" s="15"/>
      <c r="J499" s="9">
        <f>SUBTOTAL(9,G499:I499)</f>
        <v>0</v>
      </c>
      <c r="K499" s="226">
        <f t="shared" si="20"/>
        <v>0</v>
      </c>
      <c r="L499" s="230"/>
      <c r="M499" s="37"/>
    </row>
    <row r="500" spans="1:13" hidden="1" x14ac:dyDescent="0.3">
      <c r="A500" s="13">
        <v>2</v>
      </c>
      <c r="B500" s="14">
        <v>7</v>
      </c>
      <c r="C500" s="14">
        <v>2</v>
      </c>
      <c r="D500" s="14">
        <v>2</v>
      </c>
      <c r="E500" s="14"/>
      <c r="F500" s="18" t="s">
        <v>260</v>
      </c>
      <c r="G500" s="17">
        <f>+G501</f>
        <v>0</v>
      </c>
      <c r="H500" s="17">
        <f>+H501</f>
        <v>0</v>
      </c>
      <c r="I500" s="17">
        <f>+I501</f>
        <v>0</v>
      </c>
      <c r="J500" s="17">
        <f>+J501</f>
        <v>0</v>
      </c>
      <c r="K500" s="227">
        <f t="shared" si="20"/>
        <v>0</v>
      </c>
      <c r="L500" s="230"/>
      <c r="M500" s="37"/>
    </row>
    <row r="501" spans="1:13" hidden="1" x14ac:dyDescent="0.3">
      <c r="A501" s="12">
        <v>2</v>
      </c>
      <c r="B501" s="10">
        <v>7</v>
      </c>
      <c r="C501" s="10">
        <v>2</v>
      </c>
      <c r="D501" s="10">
        <v>2</v>
      </c>
      <c r="E501" s="10" t="s">
        <v>268</v>
      </c>
      <c r="F501" s="11" t="s">
        <v>260</v>
      </c>
      <c r="G501" s="15"/>
      <c r="H501" s="15"/>
      <c r="I501" s="15"/>
      <c r="J501" s="9">
        <f>SUBTOTAL(9,G501:I501)</f>
        <v>0</v>
      </c>
      <c r="K501" s="226">
        <f t="shared" si="20"/>
        <v>0</v>
      </c>
      <c r="L501" s="230"/>
      <c r="M501" s="37"/>
    </row>
    <row r="502" spans="1:13" hidden="1" x14ac:dyDescent="0.3">
      <c r="A502" s="13">
        <v>2</v>
      </c>
      <c r="B502" s="14">
        <v>7</v>
      </c>
      <c r="C502" s="14">
        <v>2</v>
      </c>
      <c r="D502" s="14">
        <v>3</v>
      </c>
      <c r="E502" s="14"/>
      <c r="F502" s="18" t="s">
        <v>261</v>
      </c>
      <c r="G502" s="17">
        <f>+G503</f>
        <v>0</v>
      </c>
      <c r="H502" s="17">
        <f>+H503</f>
        <v>0</v>
      </c>
      <c r="I502" s="17">
        <f>+I503</f>
        <v>0</v>
      </c>
      <c r="J502" s="17">
        <f>+J503</f>
        <v>0</v>
      </c>
      <c r="K502" s="227">
        <f t="shared" si="20"/>
        <v>0</v>
      </c>
      <c r="L502" s="230"/>
      <c r="M502" s="37"/>
    </row>
    <row r="503" spans="1:13" ht="22.5" hidden="1" x14ac:dyDescent="0.3">
      <c r="A503" s="12">
        <v>2</v>
      </c>
      <c r="B503" s="10">
        <v>7</v>
      </c>
      <c r="C503" s="10">
        <v>2</v>
      </c>
      <c r="D503" s="10">
        <v>3</v>
      </c>
      <c r="E503" s="10" t="s">
        <v>268</v>
      </c>
      <c r="F503" s="11" t="s">
        <v>261</v>
      </c>
      <c r="G503" s="15"/>
      <c r="H503" s="15"/>
      <c r="I503" s="15"/>
      <c r="J503" s="9">
        <f>SUBTOTAL(9,G503:I503)</f>
        <v>0</v>
      </c>
      <c r="K503" s="226">
        <f t="shared" si="20"/>
        <v>0</v>
      </c>
      <c r="L503" s="230"/>
      <c r="M503" s="37"/>
    </row>
    <row r="504" spans="1:13" ht="22.5" hidden="1" x14ac:dyDescent="0.3">
      <c r="A504" s="13">
        <v>2</v>
      </c>
      <c r="B504" s="14">
        <v>7</v>
      </c>
      <c r="C504" s="14">
        <v>2</v>
      </c>
      <c r="D504" s="14">
        <v>4</v>
      </c>
      <c r="E504" s="14"/>
      <c r="F504" s="18" t="s">
        <v>262</v>
      </c>
      <c r="G504" s="17">
        <f>+G505</f>
        <v>0</v>
      </c>
      <c r="H504" s="17">
        <f>+H505</f>
        <v>0</v>
      </c>
      <c r="I504" s="17">
        <f>+I505</f>
        <v>0</v>
      </c>
      <c r="J504" s="17">
        <f>+J505</f>
        <v>0</v>
      </c>
      <c r="K504" s="227">
        <f t="shared" si="20"/>
        <v>0</v>
      </c>
      <c r="L504" s="230"/>
      <c r="M504" s="37"/>
    </row>
    <row r="505" spans="1:13" ht="22.5" hidden="1" x14ac:dyDescent="0.3">
      <c r="A505" s="12">
        <v>2</v>
      </c>
      <c r="B505" s="10">
        <v>7</v>
      </c>
      <c r="C505" s="10">
        <v>2</v>
      </c>
      <c r="D505" s="10">
        <v>4</v>
      </c>
      <c r="E505" s="10" t="s">
        <v>268</v>
      </c>
      <c r="F505" s="11" t="s">
        <v>262</v>
      </c>
      <c r="G505" s="15"/>
      <c r="H505" s="15"/>
      <c r="I505" s="15"/>
      <c r="J505" s="9">
        <f>SUBTOTAL(9,G505:I505)</f>
        <v>0</v>
      </c>
      <c r="K505" s="226">
        <f t="shared" si="20"/>
        <v>0</v>
      </c>
      <c r="L505" s="230"/>
      <c r="M505" s="37"/>
    </row>
    <row r="506" spans="1:13" hidden="1" x14ac:dyDescent="0.3">
      <c r="A506" s="13">
        <v>2</v>
      </c>
      <c r="B506" s="14">
        <v>7</v>
      </c>
      <c r="C506" s="14">
        <v>2</v>
      </c>
      <c r="D506" s="14">
        <v>7</v>
      </c>
      <c r="E506" s="14"/>
      <c r="F506" s="18" t="s">
        <v>263</v>
      </c>
      <c r="G506" s="17">
        <f>+G507</f>
        <v>0</v>
      </c>
      <c r="H506" s="17">
        <f>+H507</f>
        <v>0</v>
      </c>
      <c r="I506" s="17">
        <f>+I507</f>
        <v>0</v>
      </c>
      <c r="J506" s="17">
        <f>+J507</f>
        <v>0</v>
      </c>
      <c r="K506" s="227">
        <f t="shared" si="20"/>
        <v>0</v>
      </c>
      <c r="L506" s="230"/>
      <c r="M506" s="37"/>
    </row>
    <row r="507" spans="1:13" hidden="1" x14ac:dyDescent="0.3">
      <c r="A507" s="12">
        <v>2</v>
      </c>
      <c r="B507" s="10">
        <v>7</v>
      </c>
      <c r="C507" s="10">
        <v>2</v>
      </c>
      <c r="D507" s="10">
        <v>7</v>
      </c>
      <c r="E507" s="10" t="s">
        <v>268</v>
      </c>
      <c r="F507" s="11" t="s">
        <v>263</v>
      </c>
      <c r="G507" s="15"/>
      <c r="H507" s="15"/>
      <c r="I507" s="15"/>
      <c r="J507" s="9">
        <f>SUBTOTAL(9,G507:I507)</f>
        <v>0</v>
      </c>
      <c r="K507" s="226">
        <f t="shared" si="20"/>
        <v>0</v>
      </c>
      <c r="L507" s="230"/>
      <c r="M507" s="37"/>
    </row>
    <row r="508" spans="1:13" hidden="1" x14ac:dyDescent="0.3">
      <c r="A508" s="13">
        <v>2</v>
      </c>
      <c r="B508" s="14">
        <v>7</v>
      </c>
      <c r="C508" s="14">
        <v>2</v>
      </c>
      <c r="D508" s="14">
        <v>8</v>
      </c>
      <c r="E508" s="14"/>
      <c r="F508" s="18" t="s">
        <v>264</v>
      </c>
      <c r="G508" s="17">
        <f>+G509</f>
        <v>0</v>
      </c>
      <c r="H508" s="17">
        <f>+H509</f>
        <v>0</v>
      </c>
      <c r="I508" s="17">
        <f>+I509</f>
        <v>0</v>
      </c>
      <c r="J508" s="17">
        <f>+J509</f>
        <v>0</v>
      </c>
      <c r="K508" s="227">
        <f t="shared" si="20"/>
        <v>0</v>
      </c>
      <c r="L508" s="230"/>
      <c r="M508" s="37"/>
    </row>
    <row r="509" spans="1:13" hidden="1" x14ac:dyDescent="0.3">
      <c r="A509" s="12">
        <v>2</v>
      </c>
      <c r="B509" s="10">
        <v>7</v>
      </c>
      <c r="C509" s="10">
        <v>2</v>
      </c>
      <c r="D509" s="10">
        <v>8</v>
      </c>
      <c r="E509" s="10" t="s">
        <v>268</v>
      </c>
      <c r="F509" s="11" t="s">
        <v>264</v>
      </c>
      <c r="G509" s="15"/>
      <c r="H509" s="15"/>
      <c r="I509" s="15"/>
      <c r="J509" s="9">
        <f>SUBTOTAL(9,G509:I509)</f>
        <v>0</v>
      </c>
      <c r="K509" s="226">
        <f t="shared" si="20"/>
        <v>0</v>
      </c>
      <c r="L509" s="230"/>
      <c r="M509" s="37"/>
    </row>
    <row r="510" spans="1:13" ht="22.5" hidden="1" x14ac:dyDescent="0.3">
      <c r="A510" s="22">
        <v>2</v>
      </c>
      <c r="B510" s="20">
        <v>7</v>
      </c>
      <c r="C510" s="20">
        <v>3</v>
      </c>
      <c r="D510" s="20"/>
      <c r="E510" s="20"/>
      <c r="F510" s="212" t="s">
        <v>265</v>
      </c>
      <c r="G510" s="21">
        <f>+G511+G513</f>
        <v>0</v>
      </c>
      <c r="H510" s="21">
        <f>+H511+H513</f>
        <v>0</v>
      </c>
      <c r="I510" s="21">
        <f>+I511+I513</f>
        <v>0</v>
      </c>
      <c r="J510" s="21">
        <f>+J511+J513</f>
        <v>0</v>
      </c>
      <c r="K510" s="225">
        <f t="shared" si="20"/>
        <v>0</v>
      </c>
      <c r="L510" s="230"/>
      <c r="M510" s="37"/>
    </row>
    <row r="511" spans="1:13" ht="22.5" hidden="1" x14ac:dyDescent="0.3">
      <c r="A511" s="13">
        <v>2</v>
      </c>
      <c r="B511" s="14">
        <v>7</v>
      </c>
      <c r="C511" s="14">
        <v>3</v>
      </c>
      <c r="D511" s="14">
        <v>1</v>
      </c>
      <c r="E511" s="14"/>
      <c r="F511" s="18" t="s">
        <v>266</v>
      </c>
      <c r="G511" s="17">
        <f>+G512</f>
        <v>0</v>
      </c>
      <c r="H511" s="17">
        <f>+H512</f>
        <v>0</v>
      </c>
      <c r="I511" s="17">
        <f>+I512</f>
        <v>0</v>
      </c>
      <c r="J511" s="17">
        <f>+J512</f>
        <v>0</v>
      </c>
      <c r="K511" s="227">
        <f t="shared" si="20"/>
        <v>0</v>
      </c>
      <c r="L511" s="230"/>
      <c r="M511" s="37"/>
    </row>
    <row r="512" spans="1:13" ht="22.5" hidden="1" x14ac:dyDescent="0.3">
      <c r="A512" s="12">
        <v>2</v>
      </c>
      <c r="B512" s="10">
        <v>7</v>
      </c>
      <c r="C512" s="10">
        <v>3</v>
      </c>
      <c r="D512" s="10">
        <v>1</v>
      </c>
      <c r="E512" s="10" t="s">
        <v>268</v>
      </c>
      <c r="F512" s="11" t="s">
        <v>266</v>
      </c>
      <c r="G512" s="15"/>
      <c r="H512" s="15"/>
      <c r="I512" s="15"/>
      <c r="J512" s="9">
        <f>SUBTOTAL(9,G512:I512)</f>
        <v>0</v>
      </c>
      <c r="K512" s="226">
        <f t="shared" si="20"/>
        <v>0</v>
      </c>
      <c r="L512" s="230"/>
      <c r="M512" s="37"/>
    </row>
    <row r="513" spans="1:13" ht="22.5" hidden="1" x14ac:dyDescent="0.3">
      <c r="A513" s="13">
        <v>2</v>
      </c>
      <c r="B513" s="14">
        <v>7</v>
      </c>
      <c r="C513" s="14">
        <v>3</v>
      </c>
      <c r="D513" s="14">
        <v>2</v>
      </c>
      <c r="E513" s="14"/>
      <c r="F513" s="18" t="s">
        <v>267</v>
      </c>
      <c r="G513" s="17">
        <f>+G514</f>
        <v>0</v>
      </c>
      <c r="H513" s="17">
        <f>+H514</f>
        <v>0</v>
      </c>
      <c r="I513" s="17">
        <f>+I514</f>
        <v>0</v>
      </c>
      <c r="J513" s="17">
        <f>+J514</f>
        <v>0</v>
      </c>
      <c r="K513" s="227">
        <f t="shared" si="20"/>
        <v>0</v>
      </c>
      <c r="L513" s="230"/>
      <c r="M513" s="37"/>
    </row>
    <row r="514" spans="1:13" ht="23.25" hidden="1" thickBot="1" x14ac:dyDescent="0.35">
      <c r="A514" s="29">
        <v>2</v>
      </c>
      <c r="B514" s="30">
        <v>7</v>
      </c>
      <c r="C514" s="30">
        <v>3</v>
      </c>
      <c r="D514" s="30">
        <v>2</v>
      </c>
      <c r="E514" s="30" t="s">
        <v>268</v>
      </c>
      <c r="F514" s="31" t="s">
        <v>267</v>
      </c>
      <c r="G514" s="32"/>
      <c r="H514" s="32"/>
      <c r="I514" s="32"/>
      <c r="J514" s="33">
        <f>SUBTOTAL(9,G514:I514)</f>
        <v>0</v>
      </c>
      <c r="K514" s="228">
        <f t="shared" si="20"/>
        <v>0</v>
      </c>
      <c r="L514" s="230"/>
      <c r="M514" s="37"/>
    </row>
    <row r="515" spans="1:13" s="36" customFormat="1" x14ac:dyDescent="0.3">
      <c r="A515" s="231"/>
      <c r="B515" s="231"/>
      <c r="C515" s="231"/>
      <c r="D515" s="231"/>
      <c r="E515" s="231"/>
      <c r="F515" s="231"/>
      <c r="G515" s="231"/>
      <c r="H515" s="231"/>
      <c r="I515" s="231"/>
      <c r="J515" s="231"/>
      <c r="K515" s="231"/>
      <c r="L515" s="37"/>
    </row>
    <row r="516" spans="1:13" s="36" customFormat="1" x14ac:dyDescent="0.3">
      <c r="A516" s="37"/>
      <c r="B516" s="37"/>
      <c r="C516" s="37"/>
      <c r="D516" s="37"/>
      <c r="E516" s="37"/>
      <c r="F516" s="213"/>
      <c r="G516" s="37"/>
      <c r="H516" s="37"/>
      <c r="I516" s="37"/>
      <c r="J516" s="37"/>
      <c r="L516" s="37"/>
    </row>
    <row r="517" spans="1:13" s="36" customFormat="1" x14ac:dyDescent="0.3">
      <c r="A517" s="37"/>
      <c r="B517" s="37"/>
      <c r="C517" s="37"/>
      <c r="D517" s="37"/>
      <c r="E517" s="37"/>
      <c r="F517" s="213"/>
      <c r="G517" s="37"/>
      <c r="H517" s="37"/>
      <c r="I517" s="37"/>
      <c r="J517" s="37"/>
      <c r="L517" s="37"/>
    </row>
    <row r="518" spans="1:13" s="36" customFormat="1" x14ac:dyDescent="0.3">
      <c r="A518" s="37"/>
      <c r="B518" s="37"/>
      <c r="C518" s="37"/>
      <c r="D518" s="37"/>
      <c r="E518" s="37"/>
      <c r="F518" s="213"/>
      <c r="G518" s="37"/>
      <c r="H518" s="37"/>
      <c r="I518" s="37"/>
      <c r="J518" s="37"/>
      <c r="L518" s="37"/>
    </row>
    <row r="519" spans="1:13" s="36" customFormat="1" x14ac:dyDescent="0.3">
      <c r="A519" s="37"/>
      <c r="B519" s="37"/>
      <c r="C519" s="37"/>
      <c r="D519" s="37"/>
      <c r="E519" s="37"/>
      <c r="F519" s="213"/>
      <c r="G519" s="37"/>
      <c r="H519" s="37"/>
      <c r="I519" s="37"/>
      <c r="J519" s="37"/>
      <c r="L519" s="37"/>
    </row>
    <row r="520" spans="1:13" s="36" customFormat="1" x14ac:dyDescent="0.3">
      <c r="A520" s="37"/>
      <c r="B520" s="37"/>
      <c r="C520" s="37"/>
      <c r="D520" s="37"/>
      <c r="E520" s="37"/>
      <c r="F520" s="213"/>
      <c r="G520" s="37"/>
      <c r="H520" s="37"/>
      <c r="I520" s="37"/>
      <c r="J520" s="37"/>
      <c r="L520" s="37"/>
    </row>
    <row r="521" spans="1:13" s="36" customFormat="1" x14ac:dyDescent="0.3">
      <c r="A521" s="37"/>
      <c r="B521" s="37"/>
      <c r="C521" s="37"/>
      <c r="D521" s="37"/>
      <c r="E521" s="37"/>
      <c r="F521" s="213"/>
      <c r="G521" s="37"/>
      <c r="H521" s="37"/>
      <c r="I521" s="37"/>
      <c r="J521" s="37"/>
      <c r="L521" s="37"/>
    </row>
    <row r="522" spans="1:13" s="36" customFormat="1" x14ac:dyDescent="0.3">
      <c r="A522" s="37"/>
      <c r="B522" s="37"/>
      <c r="C522" s="37"/>
      <c r="D522" s="37"/>
      <c r="E522" s="37"/>
      <c r="F522" s="213"/>
      <c r="G522" s="37"/>
      <c r="H522" s="37"/>
      <c r="I522" s="37"/>
      <c r="J522" s="37"/>
      <c r="L522" s="37"/>
    </row>
    <row r="523" spans="1:13" s="36" customFormat="1" x14ac:dyDescent="0.3">
      <c r="A523" s="37"/>
      <c r="B523" s="37"/>
      <c r="C523" s="37"/>
      <c r="D523" s="37"/>
      <c r="E523" s="37"/>
      <c r="F523" s="213"/>
      <c r="G523" s="37"/>
      <c r="H523" s="37"/>
      <c r="I523" s="37"/>
      <c r="J523" s="37"/>
      <c r="L523" s="37"/>
    </row>
    <row r="524" spans="1:13" s="36" customFormat="1" x14ac:dyDescent="0.3">
      <c r="A524" s="37"/>
      <c r="B524" s="37"/>
      <c r="C524" s="37"/>
      <c r="D524" s="37"/>
      <c r="E524" s="37"/>
      <c r="F524" s="213"/>
      <c r="G524" s="37"/>
      <c r="H524" s="37"/>
      <c r="I524" s="37"/>
      <c r="J524" s="37"/>
      <c r="L524" s="37"/>
    </row>
    <row r="525" spans="1:13" s="36" customFormat="1" x14ac:dyDescent="0.3">
      <c r="A525" s="37"/>
      <c r="B525" s="37"/>
      <c r="C525" s="37"/>
      <c r="D525" s="37"/>
      <c r="E525" s="37"/>
      <c r="F525" s="213"/>
      <c r="G525" s="37"/>
      <c r="H525" s="37"/>
      <c r="I525" s="37"/>
      <c r="J525" s="37"/>
      <c r="L525" s="37"/>
    </row>
    <row r="526" spans="1:13" s="36" customFormat="1" x14ac:dyDescent="0.3">
      <c r="A526" s="37"/>
      <c r="B526" s="37"/>
      <c r="C526" s="37"/>
      <c r="D526" s="37"/>
      <c r="E526" s="37"/>
      <c r="F526" s="213"/>
      <c r="G526" s="37"/>
      <c r="H526" s="37"/>
      <c r="I526" s="37"/>
      <c r="J526" s="37"/>
      <c r="L526" s="37"/>
    </row>
    <row r="527" spans="1:13" s="36" customFormat="1" x14ac:dyDescent="0.3">
      <c r="A527" s="37"/>
      <c r="B527" s="37"/>
      <c r="C527" s="37"/>
      <c r="D527" s="37"/>
      <c r="E527" s="37"/>
      <c r="F527" s="213"/>
      <c r="G527" s="37"/>
      <c r="H527" s="37"/>
      <c r="I527" s="37"/>
      <c r="J527" s="37"/>
      <c r="L527" s="37"/>
    </row>
    <row r="528" spans="1:13" s="36" customFormat="1" x14ac:dyDescent="0.3">
      <c r="A528" s="37"/>
      <c r="B528" s="37"/>
      <c r="C528" s="37"/>
      <c r="D528" s="37"/>
      <c r="E528" s="37"/>
      <c r="F528" s="213"/>
      <c r="G528" s="37"/>
      <c r="H528" s="37"/>
      <c r="I528" s="37"/>
      <c r="J528" s="37"/>
      <c r="L528" s="37"/>
    </row>
    <row r="529" spans="1:12" s="36" customFormat="1" x14ac:dyDescent="0.3">
      <c r="A529" s="37"/>
      <c r="B529" s="37"/>
      <c r="C529" s="37"/>
      <c r="D529" s="37"/>
      <c r="E529" s="37"/>
      <c r="F529" s="213"/>
      <c r="G529" s="37"/>
      <c r="H529" s="37"/>
      <c r="I529" s="37"/>
      <c r="J529" s="37"/>
      <c r="L529" s="37"/>
    </row>
    <row r="530" spans="1:12" s="36" customFormat="1" x14ac:dyDescent="0.3">
      <c r="A530" s="37"/>
      <c r="B530" s="37"/>
      <c r="C530" s="37"/>
      <c r="D530" s="37"/>
      <c r="E530" s="37"/>
      <c r="F530" s="213"/>
      <c r="G530" s="37"/>
      <c r="H530" s="37"/>
      <c r="I530" s="37"/>
      <c r="J530" s="37"/>
      <c r="L530" s="37"/>
    </row>
    <row r="531" spans="1:12" s="36" customFormat="1" x14ac:dyDescent="0.3">
      <c r="A531" s="37"/>
      <c r="B531" s="37"/>
      <c r="C531" s="37"/>
      <c r="D531" s="37"/>
      <c r="E531" s="37"/>
      <c r="F531" s="213"/>
      <c r="G531" s="37"/>
      <c r="H531" s="37"/>
      <c r="I531" s="37"/>
      <c r="J531" s="37"/>
      <c r="L531" s="37"/>
    </row>
    <row r="532" spans="1:12" s="36" customFormat="1" x14ac:dyDescent="0.3">
      <c r="A532" s="37"/>
      <c r="B532" s="37"/>
      <c r="C532" s="37"/>
      <c r="D532" s="37"/>
      <c r="E532" s="37"/>
      <c r="F532" s="213"/>
      <c r="G532" s="37"/>
      <c r="H532" s="37"/>
      <c r="I532" s="37"/>
      <c r="J532" s="37"/>
      <c r="L532" s="37"/>
    </row>
    <row r="533" spans="1:12" s="36" customFormat="1" x14ac:dyDescent="0.3">
      <c r="A533" s="37"/>
      <c r="B533" s="37"/>
      <c r="C533" s="37"/>
      <c r="D533" s="37"/>
      <c r="E533" s="37"/>
      <c r="F533" s="213"/>
      <c r="G533" s="37"/>
      <c r="H533" s="37"/>
      <c r="I533" s="37"/>
      <c r="J533" s="37"/>
      <c r="L533" s="37"/>
    </row>
    <row r="534" spans="1:12" s="36" customFormat="1" x14ac:dyDescent="0.3">
      <c r="A534" s="37"/>
      <c r="B534" s="37"/>
      <c r="C534" s="37"/>
      <c r="D534" s="37"/>
      <c r="E534" s="37"/>
      <c r="F534" s="213"/>
      <c r="G534" s="37"/>
      <c r="H534" s="37"/>
      <c r="I534" s="37"/>
      <c r="J534" s="37"/>
      <c r="L534" s="37"/>
    </row>
    <row r="535" spans="1:12" s="36" customFormat="1" x14ac:dyDescent="0.3">
      <c r="A535" s="37"/>
      <c r="B535" s="37"/>
      <c r="C535" s="37"/>
      <c r="D535" s="37"/>
      <c r="E535" s="37"/>
      <c r="F535" s="213"/>
      <c r="G535" s="37"/>
      <c r="H535" s="37"/>
      <c r="I535" s="37"/>
      <c r="J535" s="37"/>
      <c r="L535" s="37"/>
    </row>
    <row r="536" spans="1:12" s="36" customFormat="1" x14ac:dyDescent="0.3">
      <c r="A536" s="37"/>
      <c r="B536" s="37"/>
      <c r="C536" s="37"/>
      <c r="D536" s="37"/>
      <c r="E536" s="37"/>
      <c r="F536" s="213"/>
      <c r="G536" s="37"/>
      <c r="H536" s="37"/>
      <c r="I536" s="37"/>
      <c r="J536" s="37"/>
      <c r="L536" s="37"/>
    </row>
    <row r="537" spans="1:12" s="36" customFormat="1" x14ac:dyDescent="0.3">
      <c r="A537" s="37"/>
      <c r="B537" s="37"/>
      <c r="C537" s="37"/>
      <c r="D537" s="37"/>
      <c r="E537" s="37"/>
      <c r="F537" s="213"/>
      <c r="G537" s="37"/>
      <c r="H537" s="37"/>
      <c r="I537" s="37"/>
      <c r="J537" s="37"/>
      <c r="L537" s="37"/>
    </row>
    <row r="538" spans="1:12" s="36" customFormat="1" x14ac:dyDescent="0.3">
      <c r="A538" s="37"/>
      <c r="B538" s="37"/>
      <c r="C538" s="37"/>
      <c r="D538" s="37"/>
      <c r="E538" s="37"/>
      <c r="F538" s="213"/>
      <c r="G538" s="37"/>
      <c r="H538" s="37"/>
      <c r="I538" s="37"/>
      <c r="J538" s="37"/>
      <c r="L538" s="37"/>
    </row>
    <row r="539" spans="1:12" s="36" customFormat="1" x14ac:dyDescent="0.3">
      <c r="A539" s="37"/>
      <c r="B539" s="37"/>
      <c r="C539" s="37"/>
      <c r="D539" s="37"/>
      <c r="E539" s="37"/>
      <c r="F539" s="213"/>
      <c r="G539" s="37"/>
      <c r="H539" s="37"/>
      <c r="I539" s="37"/>
      <c r="J539" s="37"/>
      <c r="L539" s="37"/>
    </row>
    <row r="540" spans="1:12" s="36" customFormat="1" x14ac:dyDescent="0.3">
      <c r="A540" s="37"/>
      <c r="B540" s="37"/>
      <c r="C540" s="37"/>
      <c r="D540" s="37"/>
      <c r="E540" s="37"/>
      <c r="F540" s="213"/>
      <c r="G540" s="37"/>
      <c r="H540" s="37"/>
      <c r="I540" s="37"/>
      <c r="J540" s="37"/>
      <c r="L540" s="37"/>
    </row>
    <row r="541" spans="1:12" s="36" customFormat="1" x14ac:dyDescent="0.3">
      <c r="A541" s="37"/>
      <c r="B541" s="37"/>
      <c r="C541" s="37"/>
      <c r="D541" s="37"/>
      <c r="E541" s="37"/>
      <c r="F541" s="213"/>
      <c r="G541" s="37"/>
      <c r="H541" s="37"/>
      <c r="I541" s="37"/>
      <c r="J541" s="37"/>
      <c r="L541" s="37"/>
    </row>
    <row r="542" spans="1:12" s="36" customFormat="1" x14ac:dyDescent="0.3">
      <c r="A542" s="37"/>
      <c r="B542" s="37"/>
      <c r="C542" s="37"/>
      <c r="D542" s="37"/>
      <c r="E542" s="37"/>
      <c r="F542" s="213"/>
      <c r="G542" s="37"/>
      <c r="H542" s="37"/>
      <c r="I542" s="37"/>
      <c r="J542" s="37"/>
      <c r="L542" s="37"/>
    </row>
    <row r="543" spans="1:12" s="36" customFormat="1" x14ac:dyDescent="0.3">
      <c r="A543" s="37"/>
      <c r="B543" s="37"/>
      <c r="C543" s="37"/>
      <c r="D543" s="37"/>
      <c r="E543" s="37"/>
      <c r="F543" s="213"/>
      <c r="G543" s="37"/>
      <c r="H543" s="37"/>
      <c r="I543" s="37"/>
      <c r="J543" s="37"/>
      <c r="L543" s="37"/>
    </row>
    <row r="544" spans="1:12" s="36" customFormat="1" x14ac:dyDescent="0.3">
      <c r="A544" s="37"/>
      <c r="B544" s="37"/>
      <c r="C544" s="37"/>
      <c r="D544" s="37"/>
      <c r="E544" s="37"/>
      <c r="F544" s="213"/>
      <c r="G544" s="37"/>
      <c r="H544" s="37"/>
      <c r="I544" s="37"/>
      <c r="J544" s="37"/>
      <c r="L544" s="37"/>
    </row>
    <row r="545" spans="1:12" s="36" customFormat="1" x14ac:dyDescent="0.3">
      <c r="A545" s="37"/>
      <c r="B545" s="37"/>
      <c r="C545" s="37"/>
      <c r="D545" s="37"/>
      <c r="E545" s="37"/>
      <c r="F545" s="213"/>
      <c r="G545" s="37"/>
      <c r="H545" s="37"/>
      <c r="I545" s="37"/>
      <c r="J545" s="37"/>
      <c r="L545" s="37"/>
    </row>
    <row r="546" spans="1:12" s="36" customFormat="1" x14ac:dyDescent="0.3">
      <c r="A546" s="37"/>
      <c r="B546" s="37"/>
      <c r="C546" s="37"/>
      <c r="D546" s="37"/>
      <c r="E546" s="37"/>
      <c r="F546" s="213"/>
      <c r="G546" s="37"/>
      <c r="H546" s="37"/>
      <c r="I546" s="37"/>
      <c r="J546" s="37"/>
      <c r="L546" s="37"/>
    </row>
    <row r="547" spans="1:12" s="36" customFormat="1" x14ac:dyDescent="0.3">
      <c r="A547" s="37"/>
      <c r="B547" s="37"/>
      <c r="C547" s="37"/>
      <c r="D547" s="37"/>
      <c r="E547" s="37"/>
      <c r="F547" s="213"/>
      <c r="G547" s="37"/>
      <c r="H547" s="37"/>
      <c r="I547" s="37"/>
      <c r="J547" s="37"/>
      <c r="L547" s="37"/>
    </row>
    <row r="548" spans="1:12" s="36" customFormat="1" x14ac:dyDescent="0.3">
      <c r="A548" s="37"/>
      <c r="B548" s="37"/>
      <c r="C548" s="37"/>
      <c r="D548" s="37"/>
      <c r="E548" s="37"/>
      <c r="F548" s="213"/>
      <c r="G548" s="37"/>
      <c r="H548" s="37"/>
      <c r="I548" s="37"/>
      <c r="J548" s="37"/>
      <c r="L548" s="37"/>
    </row>
    <row r="549" spans="1:12" s="36" customFormat="1" x14ac:dyDescent="0.3">
      <c r="A549" s="37"/>
      <c r="B549" s="37"/>
      <c r="C549" s="37"/>
      <c r="D549" s="37"/>
      <c r="E549" s="37"/>
      <c r="F549" s="213"/>
      <c r="G549" s="37"/>
      <c r="H549" s="37"/>
      <c r="I549" s="37"/>
      <c r="J549" s="37"/>
      <c r="L549" s="37"/>
    </row>
    <row r="550" spans="1:12" s="36" customFormat="1" x14ac:dyDescent="0.3">
      <c r="A550" s="37"/>
      <c r="B550" s="37"/>
      <c r="C550" s="37"/>
      <c r="D550" s="37"/>
      <c r="E550" s="37"/>
      <c r="F550" s="213"/>
      <c r="G550" s="37"/>
      <c r="H550" s="37"/>
      <c r="I550" s="37"/>
      <c r="J550" s="37"/>
      <c r="L550" s="37"/>
    </row>
    <row r="551" spans="1:12" s="36" customFormat="1" x14ac:dyDescent="0.3">
      <c r="A551" s="37"/>
      <c r="B551" s="37"/>
      <c r="C551" s="37"/>
      <c r="D551" s="37"/>
      <c r="E551" s="37"/>
      <c r="F551" s="213"/>
      <c r="G551" s="37"/>
      <c r="H551" s="37"/>
      <c r="I551" s="37"/>
      <c r="J551" s="37"/>
      <c r="L551" s="37"/>
    </row>
    <row r="552" spans="1:12" s="36" customFormat="1" x14ac:dyDescent="0.3">
      <c r="A552" s="37"/>
      <c r="B552" s="37"/>
      <c r="C552" s="37"/>
      <c r="D552" s="37"/>
      <c r="E552" s="37"/>
      <c r="F552" s="213"/>
      <c r="G552" s="37"/>
      <c r="H552" s="37"/>
      <c r="I552" s="37"/>
      <c r="J552" s="37"/>
      <c r="L552" s="37"/>
    </row>
    <row r="553" spans="1:12" s="36" customFormat="1" x14ac:dyDescent="0.3">
      <c r="A553" s="37"/>
      <c r="B553" s="37"/>
      <c r="C553" s="37"/>
      <c r="D553" s="37"/>
      <c r="E553" s="37"/>
      <c r="F553" s="213"/>
      <c r="G553" s="37"/>
      <c r="H553" s="37"/>
      <c r="I553" s="37"/>
      <c r="J553" s="37"/>
      <c r="L553" s="37"/>
    </row>
    <row r="554" spans="1:12" s="36" customFormat="1" x14ac:dyDescent="0.3">
      <c r="A554" s="37"/>
      <c r="B554" s="37"/>
      <c r="C554" s="37"/>
      <c r="D554" s="37"/>
      <c r="E554" s="37"/>
      <c r="F554" s="213"/>
      <c r="G554" s="37"/>
      <c r="H554" s="37"/>
      <c r="I554" s="37"/>
      <c r="J554" s="37"/>
      <c r="L554" s="37"/>
    </row>
    <row r="555" spans="1:12" s="36" customFormat="1" x14ac:dyDescent="0.3">
      <c r="A555" s="37"/>
      <c r="B555" s="37"/>
      <c r="C555" s="37"/>
      <c r="D555" s="37"/>
      <c r="E555" s="37"/>
      <c r="F555" s="213"/>
      <c r="G555" s="37"/>
      <c r="H555" s="37"/>
      <c r="I555" s="37"/>
      <c r="J555" s="37"/>
      <c r="L555" s="37"/>
    </row>
    <row r="556" spans="1:12" s="36" customFormat="1" x14ac:dyDescent="0.3">
      <c r="A556" s="37"/>
      <c r="B556" s="37"/>
      <c r="C556" s="37"/>
      <c r="D556" s="37"/>
      <c r="E556" s="37"/>
      <c r="F556" s="213"/>
      <c r="G556" s="37"/>
      <c r="H556" s="37"/>
      <c r="I556" s="37"/>
      <c r="J556" s="37"/>
      <c r="L556" s="37"/>
    </row>
    <row r="557" spans="1:12" s="36" customFormat="1" x14ac:dyDescent="0.3">
      <c r="A557" s="37"/>
      <c r="B557" s="37"/>
      <c r="C557" s="37"/>
      <c r="D557" s="37"/>
      <c r="E557" s="37"/>
      <c r="F557" s="213"/>
      <c r="G557" s="37"/>
      <c r="H557" s="37"/>
      <c r="I557" s="37"/>
      <c r="J557" s="37"/>
      <c r="L557" s="37"/>
    </row>
    <row r="558" spans="1:12" s="36" customFormat="1" x14ac:dyDescent="0.3">
      <c r="A558" s="37"/>
      <c r="B558" s="37"/>
      <c r="C558" s="37"/>
      <c r="D558" s="37"/>
      <c r="E558" s="37"/>
      <c r="F558" s="213"/>
      <c r="G558" s="37"/>
      <c r="H558" s="37"/>
      <c r="I558" s="37"/>
      <c r="J558" s="37"/>
      <c r="L558" s="37"/>
    </row>
    <row r="559" spans="1:12" s="36" customFormat="1" x14ac:dyDescent="0.3">
      <c r="A559" s="37"/>
      <c r="B559" s="37"/>
      <c r="C559" s="37"/>
      <c r="D559" s="37"/>
      <c r="E559" s="37"/>
      <c r="F559" s="213"/>
      <c r="G559" s="37"/>
      <c r="H559" s="37"/>
      <c r="I559" s="37"/>
      <c r="J559" s="37"/>
      <c r="L559" s="37"/>
    </row>
    <row r="560" spans="1:12" s="36" customFormat="1" x14ac:dyDescent="0.3">
      <c r="A560" s="37"/>
      <c r="B560" s="37"/>
      <c r="C560" s="37"/>
      <c r="D560" s="37"/>
      <c r="E560" s="37"/>
      <c r="F560" s="213"/>
      <c r="G560" s="37"/>
      <c r="H560" s="37"/>
      <c r="I560" s="37"/>
      <c r="J560" s="37"/>
      <c r="L560" s="37"/>
    </row>
    <row r="561" spans="1:12" s="36" customFormat="1" x14ac:dyDescent="0.3">
      <c r="A561" s="37"/>
      <c r="B561" s="37"/>
      <c r="C561" s="37"/>
      <c r="D561" s="37"/>
      <c r="E561" s="37"/>
      <c r="F561" s="213"/>
      <c r="G561" s="37"/>
      <c r="H561" s="37"/>
      <c r="I561" s="37"/>
      <c r="J561" s="37"/>
      <c r="L561" s="37"/>
    </row>
    <row r="562" spans="1:12" s="36" customFormat="1" x14ac:dyDescent="0.3">
      <c r="A562" s="37"/>
      <c r="B562" s="37"/>
      <c r="C562" s="37"/>
      <c r="D562" s="37"/>
      <c r="E562" s="37"/>
      <c r="F562" s="213"/>
      <c r="G562" s="37"/>
      <c r="H562" s="37"/>
      <c r="I562" s="37"/>
      <c r="J562" s="37"/>
      <c r="L562" s="37"/>
    </row>
    <row r="563" spans="1:12" s="36" customFormat="1" x14ac:dyDescent="0.3">
      <c r="A563" s="37"/>
      <c r="B563" s="37"/>
      <c r="C563" s="37"/>
      <c r="D563" s="37"/>
      <c r="E563" s="37"/>
      <c r="F563" s="213"/>
      <c r="G563" s="37"/>
      <c r="H563" s="37"/>
      <c r="I563" s="37"/>
      <c r="J563" s="37"/>
      <c r="L563" s="37"/>
    </row>
    <row r="564" spans="1:12" s="36" customFormat="1" x14ac:dyDescent="0.3">
      <c r="A564" s="37"/>
      <c r="B564" s="37"/>
      <c r="C564" s="37"/>
      <c r="D564" s="37"/>
      <c r="E564" s="37"/>
      <c r="F564" s="213"/>
      <c r="G564" s="37"/>
      <c r="H564" s="37"/>
      <c r="I564" s="37"/>
      <c r="J564" s="37"/>
      <c r="L564" s="37"/>
    </row>
    <row r="565" spans="1:12" s="36" customFormat="1" x14ac:dyDescent="0.3">
      <c r="A565" s="37"/>
      <c r="B565" s="37"/>
      <c r="C565" s="37"/>
      <c r="D565" s="37"/>
      <c r="E565" s="37"/>
      <c r="F565" s="213"/>
      <c r="G565" s="37"/>
      <c r="H565" s="37"/>
      <c r="I565" s="37"/>
      <c r="J565" s="37"/>
      <c r="L565" s="37"/>
    </row>
    <row r="566" spans="1:12" s="36" customFormat="1" x14ac:dyDescent="0.3">
      <c r="A566" s="37"/>
      <c r="B566" s="37"/>
      <c r="C566" s="37"/>
      <c r="D566" s="37"/>
      <c r="E566" s="37"/>
      <c r="F566" s="213"/>
      <c r="G566" s="37"/>
      <c r="H566" s="37"/>
      <c r="I566" s="37"/>
      <c r="J566" s="37"/>
      <c r="L566" s="37"/>
    </row>
    <row r="567" spans="1:12" s="36" customFormat="1" x14ac:dyDescent="0.3">
      <c r="A567" s="37"/>
      <c r="B567" s="37"/>
      <c r="C567" s="37"/>
      <c r="D567" s="37"/>
      <c r="E567" s="37"/>
      <c r="F567" s="213"/>
      <c r="G567" s="37"/>
      <c r="H567" s="37"/>
      <c r="I567" s="37"/>
      <c r="J567" s="37"/>
      <c r="L567" s="37"/>
    </row>
    <row r="568" spans="1:12" s="36" customFormat="1" x14ac:dyDescent="0.3">
      <c r="A568" s="37"/>
      <c r="B568" s="37"/>
      <c r="C568" s="37"/>
      <c r="D568" s="37"/>
      <c r="E568" s="37"/>
      <c r="F568" s="213"/>
      <c r="G568" s="37"/>
      <c r="H568" s="37"/>
      <c r="I568" s="37"/>
      <c r="J568" s="37"/>
      <c r="L568" s="37"/>
    </row>
    <row r="569" spans="1:12" s="36" customFormat="1" x14ac:dyDescent="0.3">
      <c r="A569" s="37"/>
      <c r="B569" s="37"/>
      <c r="C569" s="37"/>
      <c r="D569" s="37"/>
      <c r="E569" s="37"/>
      <c r="F569" s="213"/>
      <c r="G569" s="37"/>
      <c r="H569" s="37"/>
      <c r="I569" s="37"/>
      <c r="J569" s="37"/>
      <c r="L569" s="37"/>
    </row>
    <row r="570" spans="1:12" s="36" customFormat="1" x14ac:dyDescent="0.3">
      <c r="A570" s="37"/>
      <c r="B570" s="37"/>
      <c r="C570" s="37"/>
      <c r="D570" s="37"/>
      <c r="E570" s="37"/>
      <c r="F570" s="213"/>
      <c r="G570" s="37"/>
      <c r="H570" s="37"/>
      <c r="I570" s="37"/>
      <c r="J570" s="37"/>
      <c r="L570" s="37"/>
    </row>
    <row r="571" spans="1:12" s="36" customFormat="1" x14ac:dyDescent="0.3">
      <c r="A571" s="37"/>
      <c r="B571" s="37"/>
      <c r="C571" s="37"/>
      <c r="D571" s="37"/>
      <c r="E571" s="37"/>
      <c r="F571" s="213"/>
      <c r="G571" s="37"/>
      <c r="H571" s="37"/>
      <c r="I571" s="37"/>
      <c r="J571" s="37"/>
      <c r="L571" s="37"/>
    </row>
    <row r="572" spans="1:12" s="36" customFormat="1" x14ac:dyDescent="0.3">
      <c r="A572" s="37"/>
      <c r="B572" s="37"/>
      <c r="C572" s="37"/>
      <c r="D572" s="37"/>
      <c r="E572" s="37"/>
      <c r="F572" s="213"/>
      <c r="G572" s="37"/>
      <c r="H572" s="37"/>
      <c r="I572" s="37"/>
      <c r="J572" s="37"/>
      <c r="L572" s="37"/>
    </row>
    <row r="573" spans="1:12" s="36" customFormat="1" x14ac:dyDescent="0.3">
      <c r="A573" s="37"/>
      <c r="B573" s="37"/>
      <c r="C573" s="37"/>
      <c r="D573" s="37"/>
      <c r="E573" s="37"/>
      <c r="F573" s="213"/>
      <c r="G573" s="37"/>
      <c r="H573" s="37"/>
      <c r="I573" s="37"/>
      <c r="J573" s="37"/>
      <c r="L573" s="37"/>
    </row>
    <row r="574" spans="1:12" s="36" customFormat="1" x14ac:dyDescent="0.3">
      <c r="A574" s="37"/>
      <c r="B574" s="37"/>
      <c r="C574" s="37"/>
      <c r="D574" s="37"/>
      <c r="E574" s="37"/>
      <c r="F574" s="213"/>
      <c r="G574" s="37"/>
      <c r="H574" s="37"/>
      <c r="I574" s="37"/>
      <c r="J574" s="37"/>
      <c r="L574" s="37"/>
    </row>
    <row r="575" spans="1:12" s="36" customFormat="1" x14ac:dyDescent="0.3">
      <c r="A575" s="37"/>
      <c r="B575" s="37"/>
      <c r="C575" s="37"/>
      <c r="D575" s="37"/>
      <c r="E575" s="37"/>
      <c r="F575" s="213"/>
      <c r="G575" s="37"/>
      <c r="H575" s="37"/>
      <c r="I575" s="37"/>
      <c r="J575" s="37"/>
      <c r="L575" s="37"/>
    </row>
    <row r="576" spans="1:12" s="36" customFormat="1" x14ac:dyDescent="0.3">
      <c r="A576" s="37"/>
      <c r="B576" s="37"/>
      <c r="C576" s="37"/>
      <c r="D576" s="37"/>
      <c r="E576" s="37"/>
      <c r="F576" s="213"/>
      <c r="G576" s="37"/>
      <c r="H576" s="37"/>
      <c r="I576" s="37"/>
      <c r="J576" s="37"/>
      <c r="L576" s="37"/>
    </row>
    <row r="577" spans="1:12" s="36" customFormat="1" x14ac:dyDescent="0.3">
      <c r="A577" s="37"/>
      <c r="B577" s="37"/>
      <c r="C577" s="37"/>
      <c r="D577" s="37"/>
      <c r="E577" s="37"/>
      <c r="F577" s="213"/>
      <c r="G577" s="37"/>
      <c r="H577" s="37"/>
      <c r="I577" s="37"/>
      <c r="J577" s="37"/>
      <c r="L577" s="37"/>
    </row>
    <row r="578" spans="1:12" s="36" customFormat="1" x14ac:dyDescent="0.3">
      <c r="A578" s="37"/>
      <c r="B578" s="37"/>
      <c r="C578" s="37"/>
      <c r="D578" s="37"/>
      <c r="E578" s="37"/>
      <c r="F578" s="213"/>
      <c r="G578" s="37"/>
      <c r="H578" s="37"/>
      <c r="I578" s="37"/>
      <c r="J578" s="37"/>
      <c r="L578" s="37"/>
    </row>
    <row r="579" spans="1:12" s="36" customFormat="1" x14ac:dyDescent="0.3">
      <c r="A579" s="37"/>
      <c r="B579" s="37"/>
      <c r="C579" s="37"/>
      <c r="D579" s="37"/>
      <c r="E579" s="37"/>
      <c r="F579" s="213"/>
      <c r="G579" s="37"/>
      <c r="H579" s="37"/>
      <c r="I579" s="37"/>
      <c r="J579" s="37"/>
      <c r="L579" s="37"/>
    </row>
    <row r="580" spans="1:12" s="36" customFormat="1" x14ac:dyDescent="0.3">
      <c r="A580" s="37"/>
      <c r="B580" s="37"/>
      <c r="C580" s="37"/>
      <c r="D580" s="37"/>
      <c r="E580" s="37"/>
      <c r="F580" s="213"/>
      <c r="G580" s="37"/>
      <c r="H580" s="37"/>
      <c r="I580" s="37"/>
      <c r="J580" s="37"/>
      <c r="L580" s="37"/>
    </row>
    <row r="581" spans="1:12" s="36" customFormat="1" x14ac:dyDescent="0.3">
      <c r="A581" s="37"/>
      <c r="B581" s="37"/>
      <c r="C581" s="37"/>
      <c r="D581" s="37"/>
      <c r="E581" s="37"/>
      <c r="F581" s="213"/>
      <c r="G581" s="37"/>
      <c r="H581" s="37"/>
      <c r="I581" s="37"/>
      <c r="J581" s="37"/>
      <c r="L581" s="37"/>
    </row>
    <row r="582" spans="1:12" s="36" customFormat="1" x14ac:dyDescent="0.3">
      <c r="A582" s="37"/>
      <c r="B582" s="37"/>
      <c r="C582" s="37"/>
      <c r="D582" s="37"/>
      <c r="E582" s="37"/>
      <c r="F582" s="213"/>
      <c r="G582" s="37"/>
      <c r="H582" s="37"/>
      <c r="I582" s="37"/>
      <c r="J582" s="37"/>
      <c r="L582" s="37"/>
    </row>
    <row r="583" spans="1:12" s="36" customFormat="1" x14ac:dyDescent="0.3">
      <c r="A583" s="37"/>
      <c r="B583" s="37"/>
      <c r="C583" s="37"/>
      <c r="D583" s="37"/>
      <c r="E583" s="37"/>
      <c r="F583" s="213"/>
      <c r="G583" s="37"/>
      <c r="H583" s="37"/>
      <c r="I583" s="37"/>
      <c r="J583" s="37"/>
      <c r="L583" s="37"/>
    </row>
    <row r="584" spans="1:12" s="36" customFormat="1" x14ac:dyDescent="0.3">
      <c r="A584" s="37"/>
      <c r="B584" s="37"/>
      <c r="C584" s="37"/>
      <c r="D584" s="37"/>
      <c r="E584" s="37"/>
      <c r="F584" s="213"/>
      <c r="G584" s="37"/>
      <c r="H584" s="37"/>
      <c r="I584" s="37"/>
      <c r="J584" s="37"/>
      <c r="L584" s="37"/>
    </row>
    <row r="585" spans="1:12" s="36" customFormat="1" x14ac:dyDescent="0.3">
      <c r="A585" s="37"/>
      <c r="B585" s="37"/>
      <c r="C585" s="37"/>
      <c r="D585" s="37"/>
      <c r="E585" s="37"/>
      <c r="F585" s="213"/>
      <c r="G585" s="37"/>
      <c r="H585" s="37"/>
      <c r="I585" s="37"/>
      <c r="J585" s="37"/>
      <c r="L585" s="37"/>
    </row>
    <row r="586" spans="1:12" s="36" customFormat="1" x14ac:dyDescent="0.3">
      <c r="A586" s="37"/>
      <c r="B586" s="37"/>
      <c r="C586" s="37"/>
      <c r="D586" s="37"/>
      <c r="E586" s="37"/>
      <c r="F586" s="213"/>
      <c r="G586" s="37"/>
      <c r="H586" s="37"/>
      <c r="I586" s="37"/>
      <c r="J586" s="37"/>
      <c r="L586" s="37"/>
    </row>
    <row r="587" spans="1:12" s="36" customFormat="1" x14ac:dyDescent="0.3">
      <c r="A587" s="37"/>
      <c r="B587" s="37"/>
      <c r="C587" s="37"/>
      <c r="D587" s="37"/>
      <c r="E587" s="37"/>
      <c r="F587" s="213"/>
      <c r="G587" s="37"/>
      <c r="H587" s="37"/>
      <c r="I587" s="37"/>
      <c r="J587" s="37"/>
      <c r="L587" s="37"/>
    </row>
    <row r="588" spans="1:12" s="36" customFormat="1" x14ac:dyDescent="0.3">
      <c r="A588" s="37"/>
      <c r="B588" s="37"/>
      <c r="C588" s="37"/>
      <c r="D588" s="37"/>
      <c r="E588" s="37"/>
      <c r="F588" s="213"/>
      <c r="G588" s="37"/>
      <c r="H588" s="37"/>
      <c r="I588" s="37"/>
      <c r="J588" s="37"/>
      <c r="L588" s="37"/>
    </row>
    <row r="589" spans="1:12" s="36" customFormat="1" x14ac:dyDescent="0.3">
      <c r="A589" s="37"/>
      <c r="B589" s="37"/>
      <c r="C589" s="37"/>
      <c r="D589" s="37"/>
      <c r="E589" s="37"/>
      <c r="F589" s="213"/>
      <c r="G589" s="37"/>
      <c r="H589" s="37"/>
      <c r="I589" s="37"/>
      <c r="J589" s="37"/>
      <c r="L589" s="37"/>
    </row>
    <row r="590" spans="1:12" s="36" customFormat="1" x14ac:dyDescent="0.3">
      <c r="A590" s="37"/>
      <c r="B590" s="37"/>
      <c r="C590" s="37"/>
      <c r="D590" s="37"/>
      <c r="E590" s="37"/>
      <c r="F590" s="213"/>
      <c r="G590" s="37"/>
      <c r="H590" s="37"/>
      <c r="I590" s="37"/>
      <c r="J590" s="37"/>
      <c r="L590" s="37"/>
    </row>
    <row r="591" spans="1:12" s="36" customFormat="1" x14ac:dyDescent="0.3">
      <c r="A591" s="37"/>
      <c r="B591" s="37"/>
      <c r="C591" s="37"/>
      <c r="D591" s="37"/>
      <c r="E591" s="37"/>
      <c r="F591" s="213"/>
      <c r="G591" s="37"/>
      <c r="H591" s="37"/>
      <c r="I591" s="37"/>
      <c r="J591" s="37"/>
      <c r="L591" s="37"/>
    </row>
    <row r="592" spans="1:12" s="36" customFormat="1" x14ac:dyDescent="0.3">
      <c r="A592" s="37"/>
      <c r="B592" s="37"/>
      <c r="C592" s="37"/>
      <c r="D592" s="37"/>
      <c r="E592" s="37"/>
      <c r="F592" s="213"/>
      <c r="G592" s="37"/>
      <c r="H592" s="37"/>
      <c r="I592" s="37"/>
      <c r="J592" s="37"/>
      <c r="L592" s="37"/>
    </row>
    <row r="593" spans="1:12" s="36" customFormat="1" x14ac:dyDescent="0.3">
      <c r="A593" s="37"/>
      <c r="B593" s="37"/>
      <c r="C593" s="37"/>
      <c r="D593" s="37"/>
      <c r="E593" s="37"/>
      <c r="F593" s="213"/>
      <c r="G593" s="37"/>
      <c r="H593" s="37"/>
      <c r="I593" s="37"/>
      <c r="J593" s="37"/>
      <c r="L593" s="37"/>
    </row>
    <row r="594" spans="1:12" s="36" customFormat="1" x14ac:dyDescent="0.3">
      <c r="A594" s="37"/>
      <c r="B594" s="37"/>
      <c r="C594" s="37"/>
      <c r="D594" s="37"/>
      <c r="E594" s="37"/>
      <c r="F594" s="213"/>
      <c r="G594" s="37"/>
      <c r="H594" s="37"/>
      <c r="I594" s="37"/>
      <c r="J594" s="37"/>
      <c r="L594" s="37"/>
    </row>
    <row r="595" spans="1:12" s="36" customFormat="1" x14ac:dyDescent="0.3">
      <c r="A595" s="37"/>
      <c r="B595" s="37"/>
      <c r="C595" s="37"/>
      <c r="D595" s="37"/>
      <c r="E595" s="37"/>
      <c r="F595" s="213"/>
      <c r="G595" s="37"/>
      <c r="H595" s="37"/>
      <c r="I595" s="37"/>
      <c r="J595" s="37"/>
      <c r="L595" s="37"/>
    </row>
    <row r="596" spans="1:12" s="36" customFormat="1" x14ac:dyDescent="0.3">
      <c r="A596" s="37"/>
      <c r="B596" s="37"/>
      <c r="C596" s="37"/>
      <c r="D596" s="37"/>
      <c r="E596" s="37"/>
      <c r="F596" s="213"/>
      <c r="G596" s="37"/>
      <c r="H596" s="37"/>
      <c r="I596" s="37"/>
      <c r="J596" s="37"/>
      <c r="L596" s="37"/>
    </row>
    <row r="597" spans="1:12" s="36" customFormat="1" x14ac:dyDescent="0.3">
      <c r="A597" s="37"/>
      <c r="B597" s="37"/>
      <c r="C597" s="37"/>
      <c r="D597" s="37"/>
      <c r="E597" s="37"/>
      <c r="F597" s="213"/>
      <c r="G597" s="37"/>
      <c r="H597" s="37"/>
      <c r="I597" s="37"/>
      <c r="J597" s="37"/>
      <c r="L597" s="37"/>
    </row>
    <row r="598" spans="1:12" s="36" customFormat="1" x14ac:dyDescent="0.3">
      <c r="A598" s="37"/>
      <c r="B598" s="37"/>
      <c r="C598" s="37"/>
      <c r="D598" s="37"/>
      <c r="E598" s="37"/>
      <c r="F598" s="213"/>
      <c r="G598" s="37"/>
      <c r="H598" s="37"/>
      <c r="I598" s="37"/>
      <c r="J598" s="37"/>
      <c r="L598" s="37"/>
    </row>
    <row r="599" spans="1:12" s="36" customFormat="1" x14ac:dyDescent="0.3">
      <c r="A599" s="37"/>
      <c r="B599" s="37"/>
      <c r="C599" s="37"/>
      <c r="D599" s="37"/>
      <c r="E599" s="37"/>
      <c r="F599" s="213"/>
      <c r="G599" s="37"/>
      <c r="H599" s="37"/>
      <c r="I599" s="37"/>
      <c r="J599" s="37"/>
      <c r="L599" s="37"/>
    </row>
    <row r="600" spans="1:12" s="36" customFormat="1" x14ac:dyDescent="0.3">
      <c r="A600" s="37"/>
      <c r="B600" s="37"/>
      <c r="C600" s="37"/>
      <c r="D600" s="37"/>
      <c r="E600" s="37"/>
      <c r="F600" s="213"/>
      <c r="G600" s="37"/>
      <c r="H600" s="37"/>
      <c r="I600" s="37"/>
      <c r="J600" s="37"/>
      <c r="L600" s="37"/>
    </row>
    <row r="601" spans="1:12" s="36" customFormat="1" x14ac:dyDescent="0.3">
      <c r="A601" s="37"/>
      <c r="B601" s="37"/>
      <c r="C601" s="37"/>
      <c r="D601" s="37"/>
      <c r="E601" s="37"/>
      <c r="F601" s="213"/>
      <c r="G601" s="37"/>
      <c r="H601" s="37"/>
      <c r="I601" s="37"/>
      <c r="J601" s="37"/>
      <c r="L601" s="37"/>
    </row>
    <row r="602" spans="1:12" s="36" customFormat="1" x14ac:dyDescent="0.3">
      <c r="A602" s="37"/>
      <c r="B602" s="37"/>
      <c r="C602" s="37"/>
      <c r="D602" s="37"/>
      <c r="E602" s="37"/>
      <c r="F602" s="213"/>
      <c r="G602" s="37"/>
      <c r="H602" s="37"/>
      <c r="I602" s="37"/>
      <c r="J602" s="37"/>
      <c r="L602" s="37"/>
    </row>
    <row r="603" spans="1:12" s="36" customFormat="1" x14ac:dyDescent="0.3">
      <c r="A603" s="37"/>
      <c r="B603" s="37"/>
      <c r="C603" s="37"/>
      <c r="D603" s="37"/>
      <c r="E603" s="37"/>
      <c r="F603" s="213"/>
      <c r="G603" s="37"/>
      <c r="H603" s="37"/>
      <c r="I603" s="37"/>
      <c r="J603" s="37"/>
      <c r="L603" s="37"/>
    </row>
    <row r="604" spans="1:12" s="36" customFormat="1" x14ac:dyDescent="0.3">
      <c r="A604" s="37"/>
      <c r="B604" s="37"/>
      <c r="C604" s="37"/>
      <c r="D604" s="37"/>
      <c r="E604" s="37"/>
      <c r="F604" s="213"/>
      <c r="G604" s="37"/>
      <c r="H604" s="37"/>
      <c r="I604" s="37"/>
      <c r="J604" s="37"/>
      <c r="L604" s="37"/>
    </row>
    <row r="605" spans="1:12" s="36" customFormat="1" x14ac:dyDescent="0.3">
      <c r="A605" s="37"/>
      <c r="B605" s="37"/>
      <c r="C605" s="37"/>
      <c r="D605" s="37"/>
      <c r="E605" s="37"/>
      <c r="F605" s="213"/>
      <c r="G605" s="37"/>
      <c r="H605" s="37"/>
      <c r="I605" s="37"/>
      <c r="J605" s="37"/>
      <c r="L605" s="37"/>
    </row>
    <row r="606" spans="1:12" s="36" customFormat="1" x14ac:dyDescent="0.3">
      <c r="A606" s="37"/>
      <c r="B606" s="37"/>
      <c r="C606" s="37"/>
      <c r="D606" s="37"/>
      <c r="E606" s="37"/>
      <c r="F606" s="213"/>
      <c r="G606" s="37"/>
      <c r="H606" s="37"/>
      <c r="I606" s="37"/>
      <c r="J606" s="37"/>
      <c r="L606" s="37"/>
    </row>
    <row r="607" spans="1:12" s="36" customFormat="1" x14ac:dyDescent="0.3">
      <c r="A607" s="37"/>
      <c r="B607" s="37"/>
      <c r="C607" s="37"/>
      <c r="D607" s="37"/>
      <c r="E607" s="37"/>
      <c r="F607" s="213"/>
      <c r="G607" s="37"/>
      <c r="H607" s="37"/>
      <c r="I607" s="37"/>
      <c r="J607" s="37"/>
      <c r="L607" s="37"/>
    </row>
    <row r="608" spans="1:12" s="36" customFormat="1" x14ac:dyDescent="0.3">
      <c r="A608" s="37"/>
      <c r="B608" s="37"/>
      <c r="C608" s="37"/>
      <c r="D608" s="37"/>
      <c r="E608" s="37"/>
      <c r="F608" s="213"/>
      <c r="G608" s="37"/>
      <c r="H608" s="37"/>
      <c r="I608" s="37"/>
      <c r="J608" s="37"/>
      <c r="L608" s="37"/>
    </row>
    <row r="609" spans="1:12" s="36" customFormat="1" x14ac:dyDescent="0.3">
      <c r="A609" s="37"/>
      <c r="B609" s="37"/>
      <c r="C609" s="37"/>
      <c r="D609" s="37"/>
      <c r="E609" s="37"/>
      <c r="F609" s="213"/>
      <c r="G609" s="37"/>
      <c r="H609" s="37"/>
      <c r="I609" s="37"/>
      <c r="J609" s="37"/>
      <c r="L609" s="37"/>
    </row>
    <row r="610" spans="1:12" s="36" customFormat="1" x14ac:dyDescent="0.3">
      <c r="A610" s="37"/>
      <c r="B610" s="37"/>
      <c r="C610" s="37"/>
      <c r="D610" s="37"/>
      <c r="E610" s="37"/>
      <c r="F610" s="213"/>
      <c r="G610" s="37"/>
      <c r="H610" s="37"/>
      <c r="I610" s="37"/>
      <c r="J610" s="37"/>
      <c r="L610" s="37"/>
    </row>
    <row r="611" spans="1:12" s="36" customFormat="1" x14ac:dyDescent="0.3">
      <c r="A611" s="37"/>
      <c r="B611" s="37"/>
      <c r="C611" s="37"/>
      <c r="D611" s="37"/>
      <c r="E611" s="37"/>
      <c r="F611" s="213"/>
      <c r="G611" s="37"/>
      <c r="H611" s="37"/>
      <c r="I611" s="37"/>
      <c r="J611" s="37"/>
      <c r="L611" s="37"/>
    </row>
    <row r="612" spans="1:12" s="36" customFormat="1" x14ac:dyDescent="0.3">
      <c r="A612" s="37"/>
      <c r="B612" s="37"/>
      <c r="C612" s="37"/>
      <c r="D612" s="37"/>
      <c r="E612" s="37"/>
      <c r="F612" s="213"/>
      <c r="G612" s="37"/>
      <c r="H612" s="37"/>
      <c r="I612" s="37"/>
      <c r="J612" s="37"/>
      <c r="L612" s="37"/>
    </row>
    <row r="613" spans="1:12" s="36" customFormat="1" x14ac:dyDescent="0.3">
      <c r="A613" s="37"/>
      <c r="B613" s="37"/>
      <c r="C613" s="37"/>
      <c r="D613" s="37"/>
      <c r="E613" s="37"/>
      <c r="F613" s="213"/>
      <c r="G613" s="37"/>
      <c r="H613" s="37"/>
      <c r="I613" s="37"/>
      <c r="J613" s="37"/>
      <c r="L613" s="37"/>
    </row>
    <row r="614" spans="1:12" s="36" customFormat="1" x14ac:dyDescent="0.3">
      <c r="A614" s="37"/>
      <c r="B614" s="37"/>
      <c r="C614" s="37"/>
      <c r="D614" s="37"/>
      <c r="E614" s="37"/>
      <c r="F614" s="213"/>
      <c r="G614" s="37"/>
      <c r="H614" s="37"/>
      <c r="I614" s="37"/>
      <c r="J614" s="37"/>
      <c r="L614" s="37"/>
    </row>
    <row r="615" spans="1:12" s="36" customFormat="1" x14ac:dyDescent="0.3">
      <c r="A615" s="37"/>
      <c r="B615" s="37"/>
      <c r="C615" s="37"/>
      <c r="D615" s="37"/>
      <c r="E615" s="37"/>
      <c r="F615" s="213"/>
      <c r="G615" s="37"/>
      <c r="H615" s="37"/>
      <c r="I615" s="37"/>
      <c r="J615" s="37"/>
      <c r="L615" s="37"/>
    </row>
    <row r="616" spans="1:12" s="36" customFormat="1" x14ac:dyDescent="0.3">
      <c r="A616" s="37"/>
      <c r="B616" s="37"/>
      <c r="C616" s="37"/>
      <c r="D616" s="37"/>
      <c r="E616" s="37"/>
      <c r="F616" s="213"/>
      <c r="G616" s="37"/>
      <c r="H616" s="37"/>
      <c r="I616" s="37"/>
      <c r="J616" s="37"/>
      <c r="L616" s="37"/>
    </row>
    <row r="617" spans="1:12" s="36" customFormat="1" x14ac:dyDescent="0.3">
      <c r="A617" s="37"/>
      <c r="B617" s="37"/>
      <c r="C617" s="37"/>
      <c r="D617" s="37"/>
      <c r="E617" s="37"/>
      <c r="F617" s="213"/>
      <c r="G617" s="37"/>
      <c r="H617" s="37"/>
      <c r="I617" s="37"/>
      <c r="J617" s="37"/>
      <c r="L617" s="37"/>
    </row>
    <row r="618" spans="1:12" s="36" customFormat="1" x14ac:dyDescent="0.3">
      <c r="A618" s="37"/>
      <c r="B618" s="37"/>
      <c r="C618" s="37"/>
      <c r="D618" s="37"/>
      <c r="E618" s="37"/>
      <c r="F618" s="213"/>
      <c r="G618" s="37"/>
      <c r="H618" s="37"/>
      <c r="I618" s="37"/>
      <c r="J618" s="37"/>
      <c r="L618" s="37"/>
    </row>
    <row r="619" spans="1:12" s="36" customFormat="1" x14ac:dyDescent="0.3">
      <c r="A619" s="37"/>
      <c r="B619" s="37"/>
      <c r="C619" s="37"/>
      <c r="D619" s="37"/>
      <c r="E619" s="37"/>
      <c r="F619" s="213"/>
      <c r="G619" s="37"/>
      <c r="H619" s="37"/>
      <c r="I619" s="37"/>
      <c r="J619" s="37"/>
      <c r="L619" s="37"/>
    </row>
    <row r="620" spans="1:12" s="36" customFormat="1" x14ac:dyDescent="0.3">
      <c r="A620" s="37"/>
      <c r="B620" s="37"/>
      <c r="C620" s="37"/>
      <c r="D620" s="37"/>
      <c r="E620" s="37"/>
      <c r="F620" s="213"/>
      <c r="G620" s="37"/>
      <c r="H620" s="37"/>
      <c r="I620" s="37"/>
      <c r="J620" s="37"/>
      <c r="L620" s="37"/>
    </row>
    <row r="621" spans="1:12" s="36" customFormat="1" x14ac:dyDescent="0.3">
      <c r="A621" s="37"/>
      <c r="B621" s="37"/>
      <c r="C621" s="37"/>
      <c r="D621" s="37"/>
      <c r="E621" s="37"/>
      <c r="F621" s="213"/>
      <c r="G621" s="37"/>
      <c r="H621" s="37"/>
      <c r="I621" s="37"/>
      <c r="J621" s="37"/>
      <c r="L621" s="37"/>
    </row>
    <row r="622" spans="1:12" s="36" customFormat="1" x14ac:dyDescent="0.3">
      <c r="A622" s="37"/>
      <c r="B622" s="37"/>
      <c r="C622" s="37"/>
      <c r="D622" s="37"/>
      <c r="E622" s="37"/>
      <c r="F622" s="213"/>
      <c r="G622" s="37"/>
      <c r="H622" s="37"/>
      <c r="I622" s="37"/>
      <c r="J622" s="37"/>
      <c r="L622" s="37"/>
    </row>
    <row r="623" spans="1:12" s="36" customFormat="1" x14ac:dyDescent="0.3">
      <c r="A623" s="37"/>
      <c r="B623" s="37"/>
      <c r="C623" s="37"/>
      <c r="D623" s="37"/>
      <c r="E623" s="37"/>
      <c r="F623" s="213"/>
      <c r="G623" s="37"/>
      <c r="H623" s="37"/>
      <c r="I623" s="37"/>
      <c r="J623" s="37"/>
      <c r="L623" s="37"/>
    </row>
    <row r="624" spans="1:12" s="36" customFormat="1" x14ac:dyDescent="0.3">
      <c r="A624" s="37"/>
      <c r="B624" s="37"/>
      <c r="C624" s="37"/>
      <c r="D624" s="37"/>
      <c r="E624" s="37"/>
      <c r="F624" s="213"/>
      <c r="G624" s="37"/>
      <c r="H624" s="37"/>
      <c r="I624" s="37"/>
      <c r="J624" s="37"/>
      <c r="L624" s="37"/>
    </row>
    <row r="625" spans="1:12" s="36" customFormat="1" x14ac:dyDescent="0.3">
      <c r="A625" s="37"/>
      <c r="B625" s="37"/>
      <c r="C625" s="37"/>
      <c r="D625" s="37"/>
      <c r="E625" s="37"/>
      <c r="F625" s="213"/>
      <c r="G625" s="37"/>
      <c r="H625" s="37"/>
      <c r="I625" s="37"/>
      <c r="J625" s="37"/>
      <c r="L625" s="37"/>
    </row>
    <row r="626" spans="1:12" s="36" customFormat="1" x14ac:dyDescent="0.3">
      <c r="A626" s="37"/>
      <c r="B626" s="37"/>
      <c r="C626" s="37"/>
      <c r="D626" s="37"/>
      <c r="E626" s="37"/>
      <c r="F626" s="213"/>
      <c r="G626" s="37"/>
      <c r="H626" s="37"/>
      <c r="I626" s="37"/>
      <c r="J626" s="37"/>
      <c r="L626" s="37"/>
    </row>
    <row r="627" spans="1:12" s="36" customFormat="1" x14ac:dyDescent="0.3">
      <c r="A627" s="37"/>
      <c r="B627" s="37"/>
      <c r="C627" s="37"/>
      <c r="D627" s="37"/>
      <c r="E627" s="37"/>
      <c r="F627" s="213"/>
      <c r="G627" s="37"/>
      <c r="H627" s="37"/>
      <c r="I627" s="37"/>
      <c r="J627" s="37"/>
      <c r="L627" s="37"/>
    </row>
    <row r="628" spans="1:12" s="36" customFormat="1" x14ac:dyDescent="0.3">
      <c r="A628" s="37"/>
      <c r="B628" s="37"/>
      <c r="C628" s="37"/>
      <c r="D628" s="37"/>
      <c r="E628" s="37"/>
      <c r="F628" s="213"/>
      <c r="G628" s="37"/>
      <c r="H628" s="37"/>
      <c r="I628" s="37"/>
      <c r="J628" s="37"/>
      <c r="L628" s="37"/>
    </row>
    <row r="629" spans="1:12" s="36" customFormat="1" x14ac:dyDescent="0.3">
      <c r="A629" s="37"/>
      <c r="B629" s="37"/>
      <c r="C629" s="37"/>
      <c r="D629" s="37"/>
      <c r="E629" s="37"/>
      <c r="F629" s="213"/>
      <c r="G629" s="37"/>
      <c r="H629" s="37"/>
      <c r="I629" s="37"/>
      <c r="J629" s="37"/>
      <c r="L629" s="37"/>
    </row>
    <row r="630" spans="1:12" s="36" customFormat="1" x14ac:dyDescent="0.3">
      <c r="A630" s="37"/>
      <c r="B630" s="37"/>
      <c r="C630" s="37"/>
      <c r="D630" s="37"/>
      <c r="E630" s="37"/>
      <c r="F630" s="213"/>
      <c r="G630" s="37"/>
      <c r="H630" s="37"/>
      <c r="I630" s="37"/>
      <c r="J630" s="37"/>
      <c r="L630" s="37"/>
    </row>
    <row r="631" spans="1:12" s="36" customFormat="1" x14ac:dyDescent="0.3">
      <c r="A631" s="37"/>
      <c r="B631" s="37"/>
      <c r="C631" s="37"/>
      <c r="D631" s="37"/>
      <c r="E631" s="37"/>
      <c r="F631" s="213"/>
      <c r="G631" s="37"/>
      <c r="H631" s="37"/>
      <c r="I631" s="37"/>
      <c r="J631" s="37"/>
      <c r="L631" s="37"/>
    </row>
    <row r="632" spans="1:12" s="36" customFormat="1" x14ac:dyDescent="0.3">
      <c r="A632" s="37"/>
      <c r="B632" s="37"/>
      <c r="C632" s="37"/>
      <c r="D632" s="37"/>
      <c r="E632" s="37"/>
      <c r="F632" s="213"/>
      <c r="G632" s="37"/>
      <c r="H632" s="37"/>
      <c r="I632" s="37"/>
      <c r="J632" s="37"/>
      <c r="L632" s="37"/>
    </row>
    <row r="633" spans="1:12" s="36" customFormat="1" x14ac:dyDescent="0.3">
      <c r="A633" s="37"/>
      <c r="B633" s="37"/>
      <c r="C633" s="37"/>
      <c r="D633" s="37"/>
      <c r="E633" s="37"/>
      <c r="F633" s="213"/>
      <c r="G633" s="37"/>
      <c r="H633" s="37"/>
      <c r="I633" s="37"/>
      <c r="J633" s="37"/>
      <c r="L633" s="37"/>
    </row>
    <row r="634" spans="1:12" s="36" customFormat="1" x14ac:dyDescent="0.3">
      <c r="A634" s="37"/>
      <c r="B634" s="37"/>
      <c r="C634" s="37"/>
      <c r="D634" s="37"/>
      <c r="E634" s="37"/>
      <c r="F634" s="213"/>
      <c r="G634" s="37"/>
      <c r="H634" s="37"/>
      <c r="I634" s="37"/>
      <c r="J634" s="37"/>
      <c r="L634" s="37"/>
    </row>
    <row r="635" spans="1:12" s="36" customFormat="1" x14ac:dyDescent="0.3">
      <c r="A635" s="37"/>
      <c r="B635" s="37"/>
      <c r="C635" s="37"/>
      <c r="D635" s="37"/>
      <c r="E635" s="37"/>
      <c r="F635" s="213"/>
      <c r="G635" s="37"/>
      <c r="H635" s="37"/>
      <c r="I635" s="37"/>
      <c r="J635" s="37"/>
      <c r="L635" s="37"/>
    </row>
    <row r="636" spans="1:12" s="36" customFormat="1" x14ac:dyDescent="0.3">
      <c r="A636" s="37"/>
      <c r="B636" s="37"/>
      <c r="C636" s="37"/>
      <c r="D636" s="37"/>
      <c r="E636" s="37"/>
      <c r="F636" s="213"/>
      <c r="G636" s="37"/>
      <c r="H636" s="37"/>
      <c r="I636" s="37"/>
      <c r="J636" s="37"/>
      <c r="L636" s="37"/>
    </row>
    <row r="637" spans="1:12" s="36" customFormat="1" x14ac:dyDescent="0.3">
      <c r="A637" s="37"/>
      <c r="B637" s="37"/>
      <c r="C637" s="37"/>
      <c r="D637" s="37"/>
      <c r="E637" s="37"/>
      <c r="F637" s="213"/>
      <c r="G637" s="37"/>
      <c r="H637" s="37"/>
      <c r="I637" s="37"/>
      <c r="J637" s="37"/>
      <c r="L637" s="37"/>
    </row>
    <row r="638" spans="1:12" s="36" customFormat="1" x14ac:dyDescent="0.3">
      <c r="A638" s="37"/>
      <c r="B638" s="37"/>
      <c r="C638" s="37"/>
      <c r="D638" s="37"/>
      <c r="E638" s="37"/>
      <c r="F638" s="213"/>
      <c r="G638" s="37"/>
      <c r="H638" s="37"/>
      <c r="I638" s="37"/>
      <c r="J638" s="37"/>
      <c r="L638" s="37"/>
    </row>
    <row r="639" spans="1:12" s="36" customFormat="1" x14ac:dyDescent="0.3">
      <c r="A639" s="37"/>
      <c r="B639" s="37"/>
      <c r="C639" s="37"/>
      <c r="D639" s="37"/>
      <c r="E639" s="37"/>
      <c r="F639" s="213"/>
      <c r="G639" s="37"/>
      <c r="H639" s="37"/>
      <c r="I639" s="37"/>
      <c r="J639" s="37"/>
      <c r="L639" s="37"/>
    </row>
    <row r="640" spans="1:12" s="36" customFormat="1" x14ac:dyDescent="0.3">
      <c r="A640" s="37"/>
      <c r="B640" s="37"/>
      <c r="C640" s="37"/>
      <c r="D640" s="37"/>
      <c r="E640" s="37"/>
      <c r="F640" s="213"/>
      <c r="G640" s="37"/>
      <c r="H640" s="37"/>
      <c r="I640" s="37"/>
      <c r="J640" s="37"/>
      <c r="L640" s="37"/>
    </row>
    <row r="641" spans="1:12" s="36" customFormat="1" x14ac:dyDescent="0.3">
      <c r="A641" s="37"/>
      <c r="B641" s="37"/>
      <c r="C641" s="37"/>
      <c r="D641" s="37"/>
      <c r="E641" s="37"/>
      <c r="F641" s="213"/>
      <c r="G641" s="37"/>
      <c r="H641" s="37"/>
      <c r="I641" s="37"/>
      <c r="J641" s="37"/>
      <c r="L641" s="37"/>
    </row>
    <row r="642" spans="1:12" s="36" customFormat="1" x14ac:dyDescent="0.3">
      <c r="A642" s="37"/>
      <c r="B642" s="37"/>
      <c r="C642" s="37"/>
      <c r="D642" s="37"/>
      <c r="E642" s="37"/>
      <c r="F642" s="213"/>
      <c r="G642" s="37"/>
      <c r="H642" s="37"/>
      <c r="I642" s="37"/>
      <c r="J642" s="37"/>
      <c r="L642" s="37"/>
    </row>
    <row r="643" spans="1:12" s="36" customFormat="1" x14ac:dyDescent="0.3">
      <c r="A643" s="37"/>
      <c r="B643" s="37"/>
      <c r="C643" s="37"/>
      <c r="D643" s="37"/>
      <c r="E643" s="37"/>
      <c r="F643" s="213"/>
      <c r="G643" s="37"/>
      <c r="H643" s="37"/>
      <c r="I643" s="37"/>
      <c r="J643" s="37"/>
      <c r="L643" s="37"/>
    </row>
    <row r="644" spans="1:12" s="36" customFormat="1" x14ac:dyDescent="0.3">
      <c r="A644" s="37"/>
      <c r="B644" s="37"/>
      <c r="C644" s="37"/>
      <c r="D644" s="37"/>
      <c r="E644" s="37"/>
      <c r="F644" s="213"/>
      <c r="G644" s="37"/>
      <c r="H644" s="37"/>
      <c r="I644" s="37"/>
      <c r="J644" s="37"/>
      <c r="L644" s="37"/>
    </row>
    <row r="645" spans="1:12" s="36" customFormat="1" x14ac:dyDescent="0.3">
      <c r="A645" s="37"/>
      <c r="B645" s="37"/>
      <c r="C645" s="37"/>
      <c r="D645" s="37"/>
      <c r="E645" s="37"/>
      <c r="F645" s="213"/>
      <c r="G645" s="37"/>
      <c r="H645" s="37"/>
      <c r="I645" s="37"/>
      <c r="J645" s="37"/>
      <c r="L645" s="37"/>
    </row>
    <row r="646" spans="1:12" s="36" customFormat="1" x14ac:dyDescent="0.3">
      <c r="A646" s="37"/>
      <c r="B646" s="37"/>
      <c r="C646" s="37"/>
      <c r="D646" s="37"/>
      <c r="E646" s="37"/>
      <c r="F646" s="213"/>
      <c r="G646" s="37"/>
      <c r="H646" s="37"/>
      <c r="I646" s="37"/>
      <c r="J646" s="37"/>
      <c r="L646" s="37"/>
    </row>
    <row r="647" spans="1:12" s="36" customFormat="1" x14ac:dyDescent="0.3">
      <c r="A647" s="37"/>
      <c r="B647" s="37"/>
      <c r="C647" s="37"/>
      <c r="D647" s="37"/>
      <c r="E647" s="37"/>
      <c r="F647" s="213"/>
      <c r="G647" s="37"/>
      <c r="H647" s="37"/>
      <c r="I647" s="37"/>
      <c r="J647" s="37"/>
      <c r="L647" s="37"/>
    </row>
    <row r="648" spans="1:12" s="36" customFormat="1" x14ac:dyDescent="0.3">
      <c r="A648" s="37"/>
      <c r="B648" s="37"/>
      <c r="C648" s="37"/>
      <c r="D648" s="37"/>
      <c r="E648" s="37"/>
      <c r="F648" s="213"/>
      <c r="G648" s="37"/>
      <c r="H648" s="37"/>
      <c r="I648" s="37"/>
      <c r="J648" s="37"/>
      <c r="L648" s="37"/>
    </row>
    <row r="649" spans="1:12" s="36" customFormat="1" x14ac:dyDescent="0.3">
      <c r="A649" s="37"/>
      <c r="B649" s="37"/>
      <c r="C649" s="37"/>
      <c r="D649" s="37"/>
      <c r="E649" s="37"/>
      <c r="F649" s="213"/>
      <c r="G649" s="37"/>
      <c r="H649" s="37"/>
      <c r="I649" s="37"/>
      <c r="J649" s="37"/>
      <c r="L649" s="37"/>
    </row>
    <row r="650" spans="1:12" s="36" customFormat="1" x14ac:dyDescent="0.3">
      <c r="A650" s="37"/>
      <c r="B650" s="37"/>
      <c r="C650" s="37"/>
      <c r="D650" s="37"/>
      <c r="E650" s="37"/>
      <c r="F650" s="213"/>
      <c r="G650" s="37"/>
      <c r="H650" s="37"/>
      <c r="I650" s="37"/>
      <c r="J650" s="37"/>
      <c r="L650" s="37"/>
    </row>
    <row r="651" spans="1:12" s="36" customFormat="1" x14ac:dyDescent="0.3">
      <c r="A651" s="37"/>
      <c r="B651" s="37"/>
      <c r="C651" s="37"/>
      <c r="D651" s="37"/>
      <c r="E651" s="37"/>
      <c r="F651" s="213"/>
      <c r="G651" s="37"/>
      <c r="H651" s="37"/>
      <c r="I651" s="37"/>
      <c r="J651" s="37"/>
      <c r="L651" s="37"/>
    </row>
    <row r="652" spans="1:12" s="36" customFormat="1" x14ac:dyDescent="0.3">
      <c r="A652" s="37"/>
      <c r="B652" s="37"/>
      <c r="C652" s="37"/>
      <c r="D652" s="37"/>
      <c r="E652" s="37"/>
      <c r="F652" s="213"/>
      <c r="G652" s="37"/>
      <c r="H652" s="37"/>
      <c r="I652" s="37"/>
      <c r="J652" s="37"/>
      <c r="L652" s="37"/>
    </row>
    <row r="653" spans="1:12" s="36" customFormat="1" x14ac:dyDescent="0.3">
      <c r="A653" s="37"/>
      <c r="B653" s="37"/>
      <c r="C653" s="37"/>
      <c r="D653" s="37"/>
      <c r="E653" s="37"/>
      <c r="F653" s="213"/>
      <c r="G653" s="37"/>
      <c r="H653" s="37"/>
      <c r="I653" s="37"/>
      <c r="J653" s="37"/>
      <c r="L653" s="37"/>
    </row>
    <row r="654" spans="1:12" s="36" customFormat="1" x14ac:dyDescent="0.3">
      <c r="A654" s="37"/>
      <c r="B654" s="37"/>
      <c r="C654" s="37"/>
      <c r="D654" s="37"/>
      <c r="E654" s="37"/>
      <c r="F654" s="213"/>
      <c r="G654" s="37"/>
      <c r="H654" s="37"/>
      <c r="I654" s="37"/>
      <c r="J654" s="37"/>
      <c r="L654" s="37"/>
    </row>
    <row r="655" spans="1:12" s="36" customFormat="1" x14ac:dyDescent="0.3">
      <c r="A655" s="37"/>
      <c r="B655" s="37"/>
      <c r="C655" s="37"/>
      <c r="D655" s="37"/>
      <c r="E655" s="37"/>
      <c r="F655" s="213"/>
      <c r="G655" s="37"/>
      <c r="H655" s="37"/>
      <c r="I655" s="37"/>
      <c r="J655" s="37"/>
      <c r="L655" s="37"/>
    </row>
    <row r="656" spans="1:12" s="36" customFormat="1" x14ac:dyDescent="0.3">
      <c r="A656" s="37"/>
      <c r="B656" s="37"/>
      <c r="C656" s="37"/>
      <c r="D656" s="37"/>
      <c r="E656" s="37"/>
      <c r="F656" s="213"/>
      <c r="G656" s="37"/>
      <c r="H656" s="37"/>
      <c r="I656" s="37"/>
      <c r="J656" s="37"/>
      <c r="L656" s="37"/>
    </row>
    <row r="657" spans="1:12" s="36" customFormat="1" x14ac:dyDescent="0.3">
      <c r="A657" s="37"/>
      <c r="B657" s="37"/>
      <c r="C657" s="37"/>
      <c r="D657" s="37"/>
      <c r="E657" s="37"/>
      <c r="F657" s="213"/>
      <c r="G657" s="37"/>
      <c r="H657" s="37"/>
      <c r="I657" s="37"/>
      <c r="J657" s="37"/>
      <c r="L657" s="37"/>
    </row>
    <row r="658" spans="1:12" s="36" customFormat="1" x14ac:dyDescent="0.3">
      <c r="A658" s="37"/>
      <c r="B658" s="37"/>
      <c r="C658" s="37"/>
      <c r="D658" s="37"/>
      <c r="E658" s="37"/>
      <c r="F658" s="213"/>
      <c r="G658" s="37"/>
      <c r="H658" s="37"/>
      <c r="I658" s="37"/>
      <c r="J658" s="37"/>
      <c r="L658" s="37"/>
    </row>
    <row r="659" spans="1:12" s="36" customFormat="1" x14ac:dyDescent="0.3">
      <c r="A659" s="37"/>
      <c r="B659" s="37"/>
      <c r="C659" s="37"/>
      <c r="D659" s="37"/>
      <c r="E659" s="37"/>
      <c r="F659" s="213"/>
      <c r="G659" s="37"/>
      <c r="H659" s="37"/>
      <c r="I659" s="37"/>
      <c r="J659" s="37"/>
      <c r="L659" s="37"/>
    </row>
    <row r="660" spans="1:12" s="36" customFormat="1" x14ac:dyDescent="0.3">
      <c r="A660" s="37"/>
      <c r="B660" s="37"/>
      <c r="C660" s="37"/>
      <c r="D660" s="37"/>
      <c r="E660" s="37"/>
      <c r="F660" s="213"/>
      <c r="G660" s="37"/>
      <c r="H660" s="37"/>
      <c r="I660" s="37"/>
      <c r="J660" s="37"/>
      <c r="L660" s="37"/>
    </row>
    <row r="661" spans="1:12" s="36" customFormat="1" x14ac:dyDescent="0.3">
      <c r="A661" s="37"/>
      <c r="B661" s="37"/>
      <c r="C661" s="37"/>
      <c r="D661" s="37"/>
      <c r="E661" s="37"/>
      <c r="F661" s="213"/>
      <c r="G661" s="37"/>
      <c r="H661" s="37"/>
      <c r="I661" s="37"/>
      <c r="J661" s="37"/>
      <c r="L661" s="37"/>
    </row>
    <row r="662" spans="1:12" s="36" customFormat="1" x14ac:dyDescent="0.3">
      <c r="A662" s="37"/>
      <c r="B662" s="37"/>
      <c r="C662" s="37"/>
      <c r="D662" s="37"/>
      <c r="E662" s="37"/>
      <c r="F662" s="213"/>
      <c r="G662" s="37"/>
      <c r="H662" s="37"/>
      <c r="I662" s="37"/>
      <c r="J662" s="37"/>
      <c r="L662" s="37"/>
    </row>
    <row r="663" spans="1:12" s="36" customFormat="1" x14ac:dyDescent="0.3">
      <c r="A663" s="37"/>
      <c r="B663" s="37"/>
      <c r="C663" s="37"/>
      <c r="D663" s="37"/>
      <c r="E663" s="37"/>
      <c r="F663" s="213"/>
      <c r="G663" s="37"/>
      <c r="H663" s="37"/>
      <c r="I663" s="37"/>
      <c r="J663" s="37"/>
      <c r="L663" s="37"/>
    </row>
    <row r="664" spans="1:12" s="36" customFormat="1" x14ac:dyDescent="0.3">
      <c r="A664" s="37"/>
      <c r="B664" s="37"/>
      <c r="C664" s="37"/>
      <c r="D664" s="37"/>
      <c r="E664" s="37"/>
      <c r="F664" s="213"/>
      <c r="G664" s="37"/>
      <c r="H664" s="37"/>
      <c r="I664" s="37"/>
      <c r="J664" s="37"/>
      <c r="L664" s="37"/>
    </row>
    <row r="665" spans="1:12" s="36" customFormat="1" x14ac:dyDescent="0.3">
      <c r="A665" s="37"/>
      <c r="B665" s="37"/>
      <c r="C665" s="37"/>
      <c r="D665" s="37"/>
      <c r="E665" s="37"/>
      <c r="F665" s="213"/>
      <c r="G665" s="37"/>
      <c r="H665" s="37"/>
      <c r="I665" s="37"/>
      <c r="J665" s="37"/>
      <c r="L665" s="37"/>
    </row>
    <row r="666" spans="1:12" s="36" customFormat="1" x14ac:dyDescent="0.3">
      <c r="A666" s="37"/>
      <c r="B666" s="37"/>
      <c r="C666" s="37"/>
      <c r="D666" s="37"/>
      <c r="E666" s="37"/>
      <c r="F666" s="213"/>
      <c r="G666" s="37"/>
      <c r="H666" s="37"/>
      <c r="I666" s="37"/>
      <c r="J666" s="37"/>
      <c r="L666" s="37"/>
    </row>
    <row r="667" spans="1:12" s="36" customFormat="1" x14ac:dyDescent="0.3">
      <c r="A667" s="37"/>
      <c r="B667" s="37"/>
      <c r="C667" s="37"/>
      <c r="D667" s="37"/>
      <c r="E667" s="37"/>
      <c r="F667" s="213"/>
      <c r="G667" s="37"/>
      <c r="H667" s="37"/>
      <c r="I667" s="37"/>
      <c r="J667" s="37"/>
      <c r="L667" s="37"/>
    </row>
    <row r="668" spans="1:12" s="36" customFormat="1" x14ac:dyDescent="0.3">
      <c r="A668" s="37"/>
      <c r="B668" s="37"/>
      <c r="C668" s="37"/>
      <c r="D668" s="37"/>
      <c r="E668" s="37"/>
      <c r="F668" s="213"/>
      <c r="G668" s="37"/>
      <c r="H668" s="37"/>
      <c r="I668" s="37"/>
      <c r="J668" s="37"/>
      <c r="L668" s="37"/>
    </row>
    <row r="669" spans="1:12" s="36" customFormat="1" x14ac:dyDescent="0.3">
      <c r="A669" s="37"/>
      <c r="B669" s="37"/>
      <c r="C669" s="37"/>
      <c r="D669" s="37"/>
      <c r="E669" s="37"/>
      <c r="F669" s="213"/>
      <c r="G669" s="37"/>
      <c r="H669" s="37"/>
      <c r="I669" s="37"/>
      <c r="J669" s="37"/>
      <c r="L669" s="37"/>
    </row>
    <row r="670" spans="1:12" s="36" customFormat="1" x14ac:dyDescent="0.3">
      <c r="A670" s="37"/>
      <c r="B670" s="37"/>
      <c r="C670" s="37"/>
      <c r="D670" s="37"/>
      <c r="E670" s="37"/>
      <c r="F670" s="213"/>
      <c r="G670" s="37"/>
      <c r="H670" s="37"/>
      <c r="I670" s="37"/>
      <c r="J670" s="37"/>
      <c r="L670" s="37"/>
    </row>
    <row r="671" spans="1:12" s="36" customFormat="1" x14ac:dyDescent="0.3">
      <c r="A671" s="37"/>
      <c r="B671" s="37"/>
      <c r="C671" s="37"/>
      <c r="D671" s="37"/>
      <c r="E671" s="37"/>
      <c r="F671" s="213"/>
      <c r="G671" s="37"/>
      <c r="H671" s="37"/>
      <c r="I671" s="37"/>
      <c r="J671" s="37"/>
      <c r="L671" s="37"/>
    </row>
    <row r="672" spans="1:12" s="36" customFormat="1" x14ac:dyDescent="0.3">
      <c r="A672" s="37"/>
      <c r="B672" s="37"/>
      <c r="C672" s="37"/>
      <c r="D672" s="37"/>
      <c r="E672" s="37"/>
      <c r="F672" s="213"/>
      <c r="G672" s="37"/>
      <c r="H672" s="37"/>
      <c r="I672" s="37"/>
      <c r="J672" s="37"/>
      <c r="L672" s="37"/>
    </row>
    <row r="673" spans="1:12" s="36" customFormat="1" x14ac:dyDescent="0.3">
      <c r="A673" s="37"/>
      <c r="B673" s="37"/>
      <c r="C673" s="37"/>
      <c r="D673" s="37"/>
      <c r="E673" s="37"/>
      <c r="F673" s="213"/>
      <c r="G673" s="37"/>
      <c r="H673" s="37"/>
      <c r="I673" s="37"/>
      <c r="J673" s="37"/>
      <c r="L673" s="37"/>
    </row>
    <row r="674" spans="1:12" s="36" customFormat="1" x14ac:dyDescent="0.3">
      <c r="A674" s="37"/>
      <c r="B674" s="37"/>
      <c r="C674" s="37"/>
      <c r="D674" s="37"/>
      <c r="E674" s="37"/>
      <c r="F674" s="213"/>
      <c r="G674" s="37"/>
      <c r="H674" s="37"/>
      <c r="I674" s="37"/>
      <c r="J674" s="37"/>
      <c r="L674" s="37"/>
    </row>
    <row r="675" spans="1:12" s="36" customFormat="1" x14ac:dyDescent="0.3">
      <c r="A675" s="37"/>
      <c r="B675" s="37"/>
      <c r="C675" s="37"/>
      <c r="D675" s="37"/>
      <c r="E675" s="37"/>
      <c r="F675" s="213"/>
      <c r="G675" s="37"/>
      <c r="H675" s="37"/>
      <c r="I675" s="37"/>
      <c r="J675" s="37"/>
      <c r="L675" s="37"/>
    </row>
    <row r="676" spans="1:12" s="36" customFormat="1" x14ac:dyDescent="0.3">
      <c r="A676" s="37"/>
      <c r="B676" s="37"/>
      <c r="C676" s="37"/>
      <c r="D676" s="37"/>
      <c r="E676" s="37"/>
      <c r="F676" s="213"/>
      <c r="G676" s="37"/>
      <c r="H676" s="37"/>
      <c r="I676" s="37"/>
      <c r="J676" s="37"/>
      <c r="L676" s="37"/>
    </row>
    <row r="677" spans="1:12" s="36" customFormat="1" x14ac:dyDescent="0.3">
      <c r="A677" s="37"/>
      <c r="B677" s="37"/>
      <c r="C677" s="37"/>
      <c r="D677" s="37"/>
      <c r="E677" s="37"/>
      <c r="F677" s="213"/>
      <c r="G677" s="37"/>
      <c r="H677" s="37"/>
      <c r="I677" s="37"/>
      <c r="J677" s="37"/>
      <c r="L677" s="37"/>
    </row>
    <row r="678" spans="1:12" s="36" customFormat="1" x14ac:dyDescent="0.3">
      <c r="A678" s="37"/>
      <c r="B678" s="37"/>
      <c r="C678" s="37"/>
      <c r="D678" s="37"/>
      <c r="E678" s="37"/>
      <c r="F678" s="213"/>
      <c r="G678" s="37"/>
      <c r="H678" s="37"/>
      <c r="I678" s="37"/>
      <c r="J678" s="37"/>
      <c r="L678" s="37"/>
    </row>
    <row r="679" spans="1:12" s="36" customFormat="1" x14ac:dyDescent="0.3">
      <c r="A679" s="37"/>
      <c r="B679" s="37"/>
      <c r="C679" s="37"/>
      <c r="D679" s="37"/>
      <c r="E679" s="37"/>
      <c r="F679" s="213"/>
      <c r="G679" s="37"/>
      <c r="H679" s="37"/>
      <c r="I679" s="37"/>
      <c r="J679" s="37"/>
      <c r="L679" s="37"/>
    </row>
    <row r="680" spans="1:12" s="36" customFormat="1" x14ac:dyDescent="0.3">
      <c r="A680" s="37"/>
      <c r="B680" s="37"/>
      <c r="C680" s="37"/>
      <c r="D680" s="37"/>
      <c r="E680" s="37"/>
      <c r="F680" s="213"/>
      <c r="G680" s="37"/>
      <c r="H680" s="37"/>
      <c r="I680" s="37"/>
      <c r="J680" s="37"/>
      <c r="L680" s="37"/>
    </row>
    <row r="681" spans="1:12" s="36" customFormat="1" x14ac:dyDescent="0.3">
      <c r="A681" s="37"/>
      <c r="B681" s="37"/>
      <c r="C681" s="37"/>
      <c r="D681" s="37"/>
      <c r="E681" s="37"/>
      <c r="F681" s="213"/>
      <c r="G681" s="37"/>
      <c r="H681" s="37"/>
      <c r="I681" s="37"/>
      <c r="J681" s="37"/>
      <c r="L681" s="37"/>
    </row>
    <row r="682" spans="1:12" s="36" customFormat="1" x14ac:dyDescent="0.3">
      <c r="A682" s="37"/>
      <c r="B682" s="37"/>
      <c r="C682" s="37"/>
      <c r="D682" s="37"/>
      <c r="E682" s="37"/>
      <c r="F682" s="213"/>
      <c r="G682" s="37"/>
      <c r="H682" s="37"/>
      <c r="I682" s="37"/>
      <c r="J682" s="37"/>
      <c r="L682" s="37"/>
    </row>
    <row r="683" spans="1:12" s="36" customFormat="1" x14ac:dyDescent="0.3">
      <c r="A683" s="37"/>
      <c r="B683" s="37"/>
      <c r="C683" s="37"/>
      <c r="D683" s="37"/>
      <c r="E683" s="37"/>
      <c r="F683" s="213"/>
      <c r="G683" s="37"/>
      <c r="H683" s="37"/>
      <c r="I683" s="37"/>
      <c r="J683" s="37"/>
      <c r="L683" s="37"/>
    </row>
    <row r="684" spans="1:12" s="36" customFormat="1" x14ac:dyDescent="0.3">
      <c r="A684" s="37"/>
      <c r="B684" s="37"/>
      <c r="C684" s="37"/>
      <c r="D684" s="37"/>
      <c r="E684" s="37"/>
      <c r="F684" s="213"/>
      <c r="G684" s="37"/>
      <c r="H684" s="37"/>
      <c r="I684" s="37"/>
      <c r="J684" s="37"/>
      <c r="L684" s="37"/>
    </row>
    <row r="685" spans="1:12" s="36" customFormat="1" x14ac:dyDescent="0.3">
      <c r="A685" s="37"/>
      <c r="B685" s="37"/>
      <c r="C685" s="37"/>
      <c r="D685" s="37"/>
      <c r="E685" s="37"/>
      <c r="F685" s="213"/>
      <c r="G685" s="37"/>
      <c r="H685" s="37"/>
      <c r="I685" s="37"/>
      <c r="J685" s="37"/>
      <c r="L685" s="37"/>
    </row>
    <row r="686" spans="1:12" s="36" customFormat="1" x14ac:dyDescent="0.3">
      <c r="A686" s="37"/>
      <c r="B686" s="37"/>
      <c r="C686" s="37"/>
      <c r="D686" s="37"/>
      <c r="E686" s="37"/>
      <c r="F686" s="213"/>
      <c r="G686" s="37"/>
      <c r="H686" s="37"/>
      <c r="I686" s="37"/>
      <c r="J686" s="37"/>
      <c r="L686" s="37"/>
    </row>
    <row r="687" spans="1:12" s="36" customFormat="1" x14ac:dyDescent="0.3">
      <c r="A687" s="37"/>
      <c r="B687" s="37"/>
      <c r="C687" s="37"/>
      <c r="D687" s="37"/>
      <c r="E687" s="37"/>
      <c r="F687" s="213"/>
      <c r="G687" s="37"/>
      <c r="H687" s="37"/>
      <c r="I687" s="37"/>
      <c r="J687" s="37"/>
      <c r="L687" s="37"/>
    </row>
    <row r="688" spans="1:12" s="36" customFormat="1" x14ac:dyDescent="0.3">
      <c r="A688" s="37"/>
      <c r="B688" s="37"/>
      <c r="C688" s="37"/>
      <c r="D688" s="37"/>
      <c r="E688" s="37"/>
      <c r="F688" s="213"/>
      <c r="G688" s="37"/>
      <c r="H688" s="37"/>
      <c r="I688" s="37"/>
      <c r="J688" s="37"/>
      <c r="L688" s="37"/>
    </row>
    <row r="689" spans="1:12" s="36" customFormat="1" x14ac:dyDescent="0.3">
      <c r="A689" s="37"/>
      <c r="B689" s="37"/>
      <c r="C689" s="37"/>
      <c r="D689" s="37"/>
      <c r="E689" s="37"/>
      <c r="F689" s="213"/>
      <c r="G689" s="37"/>
      <c r="H689" s="37"/>
      <c r="I689" s="37"/>
      <c r="J689" s="37"/>
      <c r="L689" s="37"/>
    </row>
    <row r="690" spans="1:12" s="36" customFormat="1" x14ac:dyDescent="0.3">
      <c r="A690" s="37"/>
      <c r="B690" s="37"/>
      <c r="C690" s="37"/>
      <c r="D690" s="37"/>
      <c r="E690" s="37"/>
      <c r="F690" s="213"/>
      <c r="G690" s="37"/>
      <c r="H690" s="37"/>
      <c r="I690" s="37"/>
      <c r="J690" s="37"/>
      <c r="L690" s="37"/>
    </row>
    <row r="691" spans="1:12" s="36" customFormat="1" x14ac:dyDescent="0.3">
      <c r="A691" s="37"/>
      <c r="B691" s="37"/>
      <c r="C691" s="37"/>
      <c r="D691" s="37"/>
      <c r="E691" s="37"/>
      <c r="F691" s="213"/>
      <c r="G691" s="37"/>
      <c r="H691" s="37"/>
      <c r="I691" s="37"/>
      <c r="J691" s="37"/>
      <c r="L691" s="37"/>
    </row>
    <row r="692" spans="1:12" s="36" customFormat="1" x14ac:dyDescent="0.3">
      <c r="A692" s="37"/>
      <c r="B692" s="37"/>
      <c r="C692" s="37"/>
      <c r="D692" s="37"/>
      <c r="E692" s="37"/>
      <c r="F692" s="213"/>
      <c r="G692" s="37"/>
      <c r="H692" s="37"/>
      <c r="I692" s="37"/>
      <c r="J692" s="37"/>
      <c r="L692" s="37"/>
    </row>
    <row r="693" spans="1:12" s="36" customFormat="1" x14ac:dyDescent="0.3">
      <c r="A693" s="37"/>
      <c r="B693" s="37"/>
      <c r="C693" s="37"/>
      <c r="D693" s="37"/>
      <c r="E693" s="37"/>
      <c r="F693" s="213"/>
      <c r="G693" s="37"/>
      <c r="H693" s="37"/>
      <c r="I693" s="37"/>
      <c r="J693" s="37"/>
      <c r="L693" s="37"/>
    </row>
    <row r="694" spans="1:12" s="36" customFormat="1" x14ac:dyDescent="0.3">
      <c r="A694" s="37"/>
      <c r="B694" s="37"/>
      <c r="C694" s="37"/>
      <c r="D694" s="37"/>
      <c r="E694" s="37"/>
      <c r="F694" s="213"/>
      <c r="G694" s="37"/>
      <c r="H694" s="37"/>
      <c r="I694" s="37"/>
      <c r="J694" s="37"/>
      <c r="L694" s="37"/>
    </row>
    <row r="695" spans="1:12" s="36" customFormat="1" x14ac:dyDescent="0.3">
      <c r="A695" s="37"/>
      <c r="B695" s="37"/>
      <c r="C695" s="37"/>
      <c r="D695" s="37"/>
      <c r="E695" s="37"/>
      <c r="F695" s="213"/>
      <c r="G695" s="37"/>
      <c r="H695" s="37"/>
      <c r="I695" s="37"/>
      <c r="J695" s="37"/>
      <c r="L695" s="37"/>
    </row>
    <row r="696" spans="1:12" s="36" customFormat="1" x14ac:dyDescent="0.3">
      <c r="A696" s="37"/>
      <c r="B696" s="37"/>
      <c r="C696" s="37"/>
      <c r="D696" s="37"/>
      <c r="E696" s="37"/>
      <c r="F696" s="213"/>
      <c r="G696" s="37"/>
      <c r="H696" s="37"/>
      <c r="I696" s="37"/>
      <c r="J696" s="37"/>
      <c r="L696" s="37"/>
    </row>
    <row r="697" spans="1:12" s="36" customFormat="1" x14ac:dyDescent="0.3">
      <c r="A697" s="37"/>
      <c r="B697" s="37"/>
      <c r="C697" s="37"/>
      <c r="D697" s="37"/>
      <c r="E697" s="37"/>
      <c r="F697" s="213"/>
      <c r="G697" s="37"/>
      <c r="H697" s="37"/>
      <c r="I697" s="37"/>
      <c r="J697" s="37"/>
      <c r="L697" s="37"/>
    </row>
    <row r="698" spans="1:12" s="36" customFormat="1" x14ac:dyDescent="0.3">
      <c r="A698" s="37"/>
      <c r="B698" s="37"/>
      <c r="C698" s="37"/>
      <c r="D698" s="37"/>
      <c r="E698" s="37"/>
      <c r="F698" s="213"/>
      <c r="G698" s="37"/>
      <c r="H698" s="37"/>
      <c r="I698" s="37"/>
      <c r="J698" s="37"/>
      <c r="L698" s="37"/>
    </row>
    <row r="699" spans="1:12" s="36" customFormat="1" x14ac:dyDescent="0.3">
      <c r="A699" s="37"/>
      <c r="B699" s="37"/>
      <c r="C699" s="37"/>
      <c r="D699" s="37"/>
      <c r="E699" s="37"/>
      <c r="F699" s="213"/>
      <c r="G699" s="37"/>
      <c r="H699" s="37"/>
      <c r="I699" s="37"/>
      <c r="J699" s="37"/>
      <c r="L699" s="37"/>
    </row>
    <row r="700" spans="1:12" s="36" customFormat="1" x14ac:dyDescent="0.3">
      <c r="A700" s="37"/>
      <c r="B700" s="37"/>
      <c r="C700" s="37"/>
      <c r="D700" s="37"/>
      <c r="E700" s="37"/>
      <c r="F700" s="213"/>
      <c r="G700" s="37"/>
      <c r="H700" s="37"/>
      <c r="I700" s="37"/>
      <c r="J700" s="37"/>
      <c r="L700" s="37"/>
    </row>
    <row r="701" spans="1:12" s="36" customFormat="1" x14ac:dyDescent="0.3">
      <c r="A701" s="37"/>
      <c r="B701" s="37"/>
      <c r="C701" s="37"/>
      <c r="D701" s="37"/>
      <c r="E701" s="37"/>
      <c r="F701" s="213"/>
      <c r="G701" s="37"/>
      <c r="H701" s="37"/>
      <c r="I701" s="37"/>
      <c r="J701" s="37"/>
      <c r="L701" s="37"/>
    </row>
    <row r="702" spans="1:12" s="36" customFormat="1" x14ac:dyDescent="0.3">
      <c r="A702" s="37"/>
      <c r="B702" s="37"/>
      <c r="C702" s="37"/>
      <c r="D702" s="37"/>
      <c r="E702" s="37"/>
      <c r="F702" s="213"/>
      <c r="G702" s="37"/>
      <c r="H702" s="37"/>
      <c r="I702" s="37"/>
      <c r="J702" s="37"/>
      <c r="L702" s="37"/>
    </row>
    <row r="703" spans="1:12" s="36" customFormat="1" x14ac:dyDescent="0.3">
      <c r="A703" s="37"/>
      <c r="B703" s="37"/>
      <c r="C703" s="37"/>
      <c r="D703" s="37"/>
      <c r="E703" s="37"/>
      <c r="F703" s="213"/>
      <c r="G703" s="37"/>
      <c r="H703" s="37"/>
      <c r="I703" s="37"/>
      <c r="J703" s="37"/>
      <c r="L703" s="37"/>
    </row>
    <row r="704" spans="1:12" s="36" customFormat="1" x14ac:dyDescent="0.3">
      <c r="A704" s="37"/>
      <c r="B704" s="37"/>
      <c r="C704" s="37"/>
      <c r="D704" s="37"/>
      <c r="E704" s="37"/>
      <c r="F704" s="213"/>
      <c r="G704" s="37"/>
      <c r="H704" s="37"/>
      <c r="I704" s="37"/>
      <c r="J704" s="37"/>
      <c r="L704" s="37"/>
    </row>
    <row r="705" spans="1:12" s="36" customFormat="1" x14ac:dyDescent="0.3">
      <c r="A705" s="37"/>
      <c r="B705" s="37"/>
      <c r="C705" s="37"/>
      <c r="D705" s="37"/>
      <c r="E705" s="37"/>
      <c r="F705" s="213"/>
      <c r="G705" s="37"/>
      <c r="H705" s="37"/>
      <c r="I705" s="37"/>
      <c r="J705" s="37"/>
      <c r="L705" s="37"/>
    </row>
    <row r="706" spans="1:12" s="36" customFormat="1" x14ac:dyDescent="0.3">
      <c r="A706" s="37"/>
      <c r="B706" s="37"/>
      <c r="C706" s="37"/>
      <c r="D706" s="37"/>
      <c r="E706" s="37"/>
      <c r="F706" s="213"/>
      <c r="G706" s="37"/>
      <c r="H706" s="37"/>
      <c r="I706" s="37"/>
      <c r="J706" s="37"/>
      <c r="L706" s="37"/>
    </row>
    <row r="707" spans="1:12" s="36" customFormat="1" x14ac:dyDescent="0.3">
      <c r="A707" s="37"/>
      <c r="B707" s="37"/>
      <c r="C707" s="37"/>
      <c r="D707" s="37"/>
      <c r="E707" s="37"/>
      <c r="F707" s="213"/>
      <c r="G707" s="37"/>
      <c r="H707" s="37"/>
      <c r="I707" s="37"/>
      <c r="J707" s="37"/>
      <c r="L707" s="37"/>
    </row>
    <row r="708" spans="1:12" s="36" customFormat="1" x14ac:dyDescent="0.3">
      <c r="A708" s="37"/>
      <c r="B708" s="37"/>
      <c r="C708" s="37"/>
      <c r="D708" s="37"/>
      <c r="E708" s="37"/>
      <c r="F708" s="213"/>
      <c r="G708" s="37"/>
      <c r="H708" s="37"/>
      <c r="I708" s="37"/>
      <c r="J708" s="37"/>
      <c r="L708" s="37"/>
    </row>
    <row r="709" spans="1:12" s="36" customFormat="1" x14ac:dyDescent="0.3">
      <c r="A709" s="37"/>
      <c r="B709" s="37"/>
      <c r="C709" s="37"/>
      <c r="D709" s="37"/>
      <c r="E709" s="37"/>
      <c r="F709" s="213"/>
      <c r="G709" s="37"/>
      <c r="H709" s="37"/>
      <c r="I709" s="37"/>
      <c r="J709" s="37"/>
      <c r="L709" s="37"/>
    </row>
    <row r="710" spans="1:12" s="36" customFormat="1" x14ac:dyDescent="0.3">
      <c r="A710" s="37"/>
      <c r="B710" s="37"/>
      <c r="C710" s="37"/>
      <c r="D710" s="37"/>
      <c r="E710" s="37"/>
      <c r="F710" s="213"/>
      <c r="G710" s="37"/>
      <c r="H710" s="37"/>
      <c r="I710" s="37"/>
      <c r="J710" s="37"/>
      <c r="L710" s="37"/>
    </row>
    <row r="711" spans="1:12" s="36" customFormat="1" x14ac:dyDescent="0.3">
      <c r="A711" s="37"/>
      <c r="B711" s="37"/>
      <c r="C711" s="37"/>
      <c r="D711" s="37"/>
      <c r="E711" s="37"/>
      <c r="F711" s="213"/>
      <c r="G711" s="37"/>
      <c r="H711" s="37"/>
      <c r="I711" s="37"/>
      <c r="J711" s="37"/>
      <c r="L711" s="37"/>
    </row>
    <row r="712" spans="1:12" s="36" customFormat="1" x14ac:dyDescent="0.3">
      <c r="A712" s="37"/>
      <c r="B712" s="37"/>
      <c r="C712" s="37"/>
      <c r="D712" s="37"/>
      <c r="E712" s="37"/>
      <c r="F712" s="213"/>
      <c r="G712" s="37"/>
      <c r="H712" s="37"/>
      <c r="I712" s="37"/>
      <c r="J712" s="37"/>
      <c r="L712" s="37"/>
    </row>
    <row r="713" spans="1:12" s="36" customFormat="1" x14ac:dyDescent="0.3">
      <c r="A713" s="37"/>
      <c r="B713" s="37"/>
      <c r="C713" s="37"/>
      <c r="D713" s="37"/>
      <c r="E713" s="37"/>
      <c r="F713" s="213"/>
      <c r="G713" s="37"/>
      <c r="H713" s="37"/>
      <c r="I713" s="37"/>
      <c r="J713" s="37"/>
      <c r="L713" s="37"/>
    </row>
    <row r="714" spans="1:12" s="36" customFormat="1" x14ac:dyDescent="0.3">
      <c r="A714" s="37"/>
      <c r="B714" s="37"/>
      <c r="C714" s="37"/>
      <c r="D714" s="37"/>
      <c r="E714" s="37"/>
      <c r="F714" s="213"/>
      <c r="G714" s="37"/>
      <c r="H714" s="37"/>
      <c r="I714" s="37"/>
      <c r="J714" s="37"/>
      <c r="L714" s="37"/>
    </row>
    <row r="715" spans="1:12" s="36" customFormat="1" x14ac:dyDescent="0.3">
      <c r="A715" s="37"/>
      <c r="B715" s="37"/>
      <c r="C715" s="37"/>
      <c r="D715" s="37"/>
      <c r="E715" s="37"/>
      <c r="F715" s="213"/>
      <c r="G715" s="37"/>
      <c r="H715" s="37"/>
      <c r="I715" s="37"/>
      <c r="J715" s="37"/>
      <c r="L715" s="37"/>
    </row>
    <row r="716" spans="1:12" s="36" customFormat="1" x14ac:dyDescent="0.3">
      <c r="A716" s="37"/>
      <c r="B716" s="37"/>
      <c r="C716" s="37"/>
      <c r="D716" s="37"/>
      <c r="E716" s="37"/>
      <c r="F716" s="213"/>
      <c r="G716" s="37"/>
      <c r="H716" s="37"/>
      <c r="I716" s="37"/>
      <c r="J716" s="37"/>
      <c r="L716" s="37"/>
    </row>
    <row r="717" spans="1:12" s="36" customFormat="1" x14ac:dyDescent="0.3">
      <c r="A717" s="37"/>
      <c r="B717" s="37"/>
      <c r="C717" s="37"/>
      <c r="D717" s="37"/>
      <c r="E717" s="37"/>
      <c r="F717" s="213"/>
      <c r="G717" s="37"/>
      <c r="H717" s="37"/>
      <c r="I717" s="37"/>
      <c r="J717" s="37"/>
      <c r="L717" s="37"/>
    </row>
    <row r="718" spans="1:12" s="36" customFormat="1" x14ac:dyDescent="0.3">
      <c r="A718" s="37"/>
      <c r="B718" s="37"/>
      <c r="C718" s="37"/>
      <c r="D718" s="37"/>
      <c r="E718" s="37"/>
      <c r="F718" s="213"/>
      <c r="G718" s="37"/>
      <c r="H718" s="37"/>
      <c r="I718" s="37"/>
      <c r="J718" s="37"/>
      <c r="L718" s="37"/>
    </row>
    <row r="719" spans="1:12" s="36" customFormat="1" x14ac:dyDescent="0.3">
      <c r="A719" s="37"/>
      <c r="B719" s="37"/>
      <c r="C719" s="37"/>
      <c r="D719" s="37"/>
      <c r="E719" s="37"/>
      <c r="F719" s="213"/>
      <c r="G719" s="37"/>
      <c r="H719" s="37"/>
      <c r="I719" s="37"/>
      <c r="J719" s="37"/>
      <c r="L719" s="37"/>
    </row>
    <row r="720" spans="1:12" s="36" customFormat="1" x14ac:dyDescent="0.3">
      <c r="A720" s="37"/>
      <c r="B720" s="37"/>
      <c r="C720" s="37"/>
      <c r="D720" s="37"/>
      <c r="E720" s="37"/>
      <c r="F720" s="213"/>
      <c r="G720" s="37"/>
      <c r="H720" s="37"/>
      <c r="I720" s="37"/>
      <c r="J720" s="37"/>
      <c r="L720" s="37"/>
    </row>
    <row r="721" spans="1:12" s="36" customFormat="1" x14ac:dyDescent="0.3">
      <c r="A721" s="37"/>
      <c r="B721" s="37"/>
      <c r="C721" s="37"/>
      <c r="D721" s="37"/>
      <c r="E721" s="37"/>
      <c r="F721" s="213"/>
      <c r="G721" s="37"/>
      <c r="H721" s="37"/>
      <c r="I721" s="37"/>
      <c r="J721" s="37"/>
      <c r="L721" s="37"/>
    </row>
    <row r="722" spans="1:12" s="36" customFormat="1" x14ac:dyDescent="0.3">
      <c r="A722" s="37"/>
      <c r="B722" s="37"/>
      <c r="C722" s="37"/>
      <c r="D722" s="37"/>
      <c r="E722" s="37"/>
      <c r="F722" s="213"/>
      <c r="G722" s="37"/>
      <c r="H722" s="37"/>
      <c r="I722" s="37"/>
      <c r="J722" s="37"/>
      <c r="L722" s="37"/>
    </row>
    <row r="723" spans="1:12" s="36" customFormat="1" x14ac:dyDescent="0.3">
      <c r="A723" s="37"/>
      <c r="B723" s="37"/>
      <c r="C723" s="37"/>
      <c r="D723" s="37"/>
      <c r="E723" s="37"/>
      <c r="F723" s="213"/>
      <c r="G723" s="37"/>
      <c r="H723" s="37"/>
      <c r="I723" s="37"/>
      <c r="J723" s="37"/>
      <c r="L723" s="37"/>
    </row>
    <row r="724" spans="1:12" s="36" customFormat="1" x14ac:dyDescent="0.3">
      <c r="A724" s="37"/>
      <c r="B724" s="37"/>
      <c r="C724" s="37"/>
      <c r="D724" s="37"/>
      <c r="E724" s="37"/>
      <c r="F724" s="213"/>
      <c r="G724" s="37"/>
      <c r="H724" s="37"/>
      <c r="I724" s="37"/>
      <c r="J724" s="37"/>
      <c r="L724" s="37"/>
    </row>
    <row r="725" spans="1:12" s="36" customFormat="1" x14ac:dyDescent="0.3">
      <c r="A725" s="37"/>
      <c r="B725" s="37"/>
      <c r="C725" s="37"/>
      <c r="D725" s="37"/>
      <c r="E725" s="37"/>
      <c r="F725" s="213"/>
      <c r="G725" s="37"/>
      <c r="H725" s="37"/>
      <c r="I725" s="37"/>
      <c r="J725" s="37"/>
      <c r="L725" s="37"/>
    </row>
    <row r="726" spans="1:12" s="36" customFormat="1" x14ac:dyDescent="0.3">
      <c r="A726" s="37"/>
      <c r="B726" s="37"/>
      <c r="C726" s="37"/>
      <c r="D726" s="37"/>
      <c r="E726" s="37"/>
      <c r="F726" s="213"/>
      <c r="G726" s="37"/>
      <c r="H726" s="37"/>
      <c r="I726" s="37"/>
      <c r="J726" s="37"/>
      <c r="L726" s="37"/>
    </row>
    <row r="727" spans="1:12" s="36" customFormat="1" x14ac:dyDescent="0.3">
      <c r="A727" s="37"/>
      <c r="B727" s="37"/>
      <c r="C727" s="37"/>
      <c r="D727" s="37"/>
      <c r="E727" s="37"/>
      <c r="F727" s="213"/>
      <c r="G727" s="37"/>
      <c r="H727" s="37"/>
      <c r="I727" s="37"/>
      <c r="J727" s="37"/>
      <c r="L727" s="37"/>
    </row>
    <row r="728" spans="1:12" s="36" customFormat="1" x14ac:dyDescent="0.3">
      <c r="A728" s="37"/>
      <c r="B728" s="37"/>
      <c r="C728" s="37"/>
      <c r="D728" s="37"/>
      <c r="E728" s="37"/>
      <c r="F728" s="213"/>
      <c r="G728" s="37"/>
      <c r="H728" s="37"/>
      <c r="I728" s="37"/>
      <c r="J728" s="37"/>
      <c r="L728" s="37"/>
    </row>
    <row r="729" spans="1:12" s="36" customFormat="1" x14ac:dyDescent="0.3">
      <c r="A729" s="37"/>
      <c r="B729" s="37"/>
      <c r="C729" s="37"/>
      <c r="D729" s="37"/>
      <c r="E729" s="37"/>
      <c r="F729" s="213"/>
      <c r="G729" s="37"/>
      <c r="H729" s="37"/>
      <c r="I729" s="37"/>
      <c r="J729" s="37"/>
      <c r="L729" s="37"/>
    </row>
    <row r="730" spans="1:12" s="36" customFormat="1" x14ac:dyDescent="0.3">
      <c r="A730" s="37"/>
      <c r="B730" s="37"/>
      <c r="C730" s="37"/>
      <c r="D730" s="37"/>
      <c r="E730" s="37"/>
      <c r="F730" s="213"/>
      <c r="G730" s="37"/>
      <c r="H730" s="37"/>
      <c r="I730" s="37"/>
      <c r="J730" s="37"/>
      <c r="L730" s="37"/>
    </row>
    <row r="731" spans="1:12" s="36" customFormat="1" x14ac:dyDescent="0.3">
      <c r="A731" s="37"/>
      <c r="B731" s="37"/>
      <c r="C731" s="37"/>
      <c r="D731" s="37"/>
      <c r="E731" s="37"/>
      <c r="F731" s="213"/>
      <c r="G731" s="37"/>
      <c r="H731" s="37"/>
      <c r="I731" s="37"/>
      <c r="J731" s="37"/>
      <c r="L731" s="37"/>
    </row>
    <row r="732" spans="1:12" s="36" customFormat="1" x14ac:dyDescent="0.3">
      <c r="A732" s="37"/>
      <c r="B732" s="37"/>
      <c r="C732" s="37"/>
      <c r="D732" s="37"/>
      <c r="E732" s="37"/>
      <c r="F732" s="213"/>
      <c r="G732" s="37"/>
      <c r="H732" s="37"/>
      <c r="I732" s="37"/>
      <c r="J732" s="37"/>
      <c r="L732" s="37"/>
    </row>
    <row r="733" spans="1:12" s="36" customFormat="1" x14ac:dyDescent="0.3">
      <c r="A733" s="37"/>
      <c r="B733" s="37"/>
      <c r="C733" s="37"/>
      <c r="D733" s="37"/>
      <c r="E733" s="37"/>
      <c r="F733" s="213"/>
      <c r="G733" s="37"/>
      <c r="H733" s="37"/>
      <c r="I733" s="37"/>
      <c r="J733" s="37"/>
      <c r="L733" s="37"/>
    </row>
    <row r="734" spans="1:12" s="36" customFormat="1" x14ac:dyDescent="0.3">
      <c r="A734" s="37"/>
      <c r="B734" s="37"/>
      <c r="C734" s="37"/>
      <c r="D734" s="37"/>
      <c r="E734" s="37"/>
      <c r="F734" s="213"/>
      <c r="G734" s="37"/>
      <c r="H734" s="37"/>
      <c r="I734" s="37"/>
      <c r="J734" s="37"/>
      <c r="L734" s="37"/>
    </row>
    <row r="735" spans="1:12" s="36" customFormat="1" x14ac:dyDescent="0.3">
      <c r="A735" s="37"/>
      <c r="B735" s="37"/>
      <c r="C735" s="37"/>
      <c r="D735" s="37"/>
      <c r="E735" s="37"/>
      <c r="F735" s="213"/>
      <c r="G735" s="37"/>
      <c r="H735" s="37"/>
      <c r="I735" s="37"/>
      <c r="J735" s="37"/>
      <c r="L735" s="37"/>
    </row>
    <row r="736" spans="1:12" s="36" customFormat="1" x14ac:dyDescent="0.3">
      <c r="A736" s="37"/>
      <c r="B736" s="37"/>
      <c r="C736" s="37"/>
      <c r="D736" s="37"/>
      <c r="E736" s="37"/>
      <c r="F736" s="213"/>
      <c r="G736" s="37"/>
      <c r="H736" s="37"/>
      <c r="I736" s="37"/>
      <c r="J736" s="37"/>
      <c r="L736" s="37"/>
    </row>
    <row r="737" spans="1:12" s="36" customFormat="1" x14ac:dyDescent="0.3">
      <c r="A737" s="37"/>
      <c r="B737" s="37"/>
      <c r="C737" s="37"/>
      <c r="D737" s="37"/>
      <c r="E737" s="37"/>
      <c r="F737" s="213"/>
      <c r="G737" s="37"/>
      <c r="H737" s="37"/>
      <c r="I737" s="37"/>
      <c r="J737" s="37"/>
      <c r="L737" s="37"/>
    </row>
    <row r="738" spans="1:12" s="36" customFormat="1" x14ac:dyDescent="0.3">
      <c r="A738" s="37"/>
      <c r="B738" s="37"/>
      <c r="C738" s="37"/>
      <c r="D738" s="37"/>
      <c r="E738" s="37"/>
      <c r="F738" s="213"/>
      <c r="G738" s="37"/>
      <c r="H738" s="37"/>
      <c r="I738" s="37"/>
      <c r="J738" s="37"/>
      <c r="L738" s="37"/>
    </row>
    <row r="739" spans="1:12" s="36" customFormat="1" x14ac:dyDescent="0.3">
      <c r="A739" s="37"/>
      <c r="B739" s="37"/>
      <c r="C739" s="37"/>
      <c r="D739" s="37"/>
      <c r="E739" s="37"/>
      <c r="F739" s="213"/>
      <c r="G739" s="37"/>
      <c r="H739" s="37"/>
      <c r="I739" s="37"/>
      <c r="J739" s="37"/>
      <c r="L739" s="37"/>
    </row>
    <row r="740" spans="1:12" s="36" customFormat="1" x14ac:dyDescent="0.3">
      <c r="A740" s="37"/>
      <c r="B740" s="37"/>
      <c r="C740" s="37"/>
      <c r="D740" s="37"/>
      <c r="E740" s="37"/>
      <c r="F740" s="213"/>
      <c r="G740" s="37"/>
      <c r="H740" s="37"/>
      <c r="I740" s="37"/>
      <c r="J740" s="37"/>
      <c r="L740" s="37"/>
    </row>
    <row r="741" spans="1:12" s="36" customFormat="1" x14ac:dyDescent="0.3">
      <c r="A741" s="37"/>
      <c r="B741" s="37"/>
      <c r="C741" s="37"/>
      <c r="D741" s="37"/>
      <c r="E741" s="37"/>
      <c r="F741" s="213"/>
      <c r="G741" s="37"/>
      <c r="H741" s="37"/>
      <c r="I741" s="37"/>
      <c r="J741" s="37"/>
      <c r="L741" s="37"/>
    </row>
    <row r="742" spans="1:12" s="36" customFormat="1" x14ac:dyDescent="0.3">
      <c r="A742" s="37"/>
      <c r="B742" s="37"/>
      <c r="C742" s="37"/>
      <c r="D742" s="37"/>
      <c r="E742" s="37"/>
      <c r="F742" s="213"/>
      <c r="G742" s="37"/>
      <c r="H742" s="37"/>
      <c r="I742" s="37"/>
      <c r="J742" s="37"/>
      <c r="L742" s="37"/>
    </row>
    <row r="743" spans="1:12" s="36" customFormat="1" x14ac:dyDescent="0.3">
      <c r="A743" s="37"/>
      <c r="B743" s="37"/>
      <c r="C743" s="37"/>
      <c r="D743" s="37"/>
      <c r="E743" s="37"/>
      <c r="F743" s="213"/>
      <c r="G743" s="37"/>
      <c r="H743" s="37"/>
      <c r="I743" s="37"/>
      <c r="J743" s="37"/>
      <c r="L743" s="37"/>
    </row>
    <row r="744" spans="1:12" s="36" customFormat="1" x14ac:dyDescent="0.3">
      <c r="A744" s="37"/>
      <c r="B744" s="37"/>
      <c r="C744" s="37"/>
      <c r="D744" s="37"/>
      <c r="E744" s="37"/>
      <c r="F744" s="213"/>
      <c r="G744" s="37"/>
      <c r="H744" s="37"/>
      <c r="I744" s="37"/>
      <c r="J744" s="37"/>
      <c r="L744" s="37"/>
    </row>
    <row r="745" spans="1:12" s="36" customFormat="1" x14ac:dyDescent="0.3">
      <c r="A745" s="37"/>
      <c r="B745" s="37"/>
      <c r="C745" s="37"/>
      <c r="D745" s="37"/>
      <c r="E745" s="37"/>
      <c r="F745" s="213"/>
      <c r="G745" s="37"/>
      <c r="H745" s="37"/>
      <c r="I745" s="37"/>
      <c r="J745" s="37"/>
      <c r="L745" s="37"/>
    </row>
    <row r="746" spans="1:12" s="36" customFormat="1" x14ac:dyDescent="0.3">
      <c r="A746" s="37"/>
      <c r="B746" s="37"/>
      <c r="C746" s="37"/>
      <c r="D746" s="37"/>
      <c r="E746" s="37"/>
      <c r="F746" s="213"/>
      <c r="G746" s="37"/>
      <c r="H746" s="37"/>
      <c r="I746" s="37"/>
      <c r="J746" s="37"/>
      <c r="L746" s="37"/>
    </row>
    <row r="747" spans="1:12" s="36" customFormat="1" x14ac:dyDescent="0.3">
      <c r="A747" s="37"/>
      <c r="B747" s="37"/>
      <c r="C747" s="37"/>
      <c r="D747" s="37"/>
      <c r="E747" s="37"/>
      <c r="F747" s="213"/>
      <c r="G747" s="37"/>
      <c r="H747" s="37"/>
      <c r="I747" s="37"/>
      <c r="J747" s="37"/>
      <c r="L747" s="37"/>
    </row>
    <row r="748" spans="1:12" s="36" customFormat="1" x14ac:dyDescent="0.3">
      <c r="A748" s="37"/>
      <c r="B748" s="37"/>
      <c r="C748" s="37"/>
      <c r="D748" s="37"/>
      <c r="E748" s="37"/>
      <c r="F748" s="213"/>
      <c r="G748" s="37"/>
      <c r="H748" s="37"/>
      <c r="I748" s="37"/>
      <c r="J748" s="37"/>
      <c r="L748" s="37"/>
    </row>
    <row r="749" spans="1:12" s="36" customFormat="1" x14ac:dyDescent="0.3">
      <c r="A749" s="37"/>
      <c r="B749" s="37"/>
      <c r="C749" s="37"/>
      <c r="D749" s="37"/>
      <c r="E749" s="37"/>
      <c r="F749" s="213"/>
      <c r="G749" s="37"/>
      <c r="H749" s="37"/>
      <c r="I749" s="37"/>
      <c r="J749" s="37"/>
      <c r="L749" s="37"/>
    </row>
    <row r="750" spans="1:12" s="36" customFormat="1" x14ac:dyDescent="0.3">
      <c r="A750" s="37"/>
      <c r="B750" s="37"/>
      <c r="C750" s="37"/>
      <c r="D750" s="37"/>
      <c r="E750" s="37"/>
      <c r="F750" s="213"/>
      <c r="G750" s="37"/>
      <c r="H750" s="37"/>
      <c r="I750" s="37"/>
      <c r="J750" s="37"/>
      <c r="L750" s="37"/>
    </row>
    <row r="751" spans="1:12" s="36" customFormat="1" x14ac:dyDescent="0.3">
      <c r="A751" s="37"/>
      <c r="B751" s="37"/>
      <c r="C751" s="37"/>
      <c r="D751" s="37"/>
      <c r="E751" s="37"/>
      <c r="F751" s="213"/>
      <c r="G751" s="37"/>
      <c r="H751" s="37"/>
      <c r="I751" s="37"/>
      <c r="J751" s="37"/>
      <c r="L751" s="37"/>
    </row>
    <row r="752" spans="1:12" s="36" customFormat="1" x14ac:dyDescent="0.3">
      <c r="A752" s="37"/>
      <c r="B752" s="37"/>
      <c r="C752" s="37"/>
      <c r="D752" s="37"/>
      <c r="E752" s="37"/>
      <c r="F752" s="213"/>
      <c r="G752" s="37"/>
      <c r="H752" s="37"/>
      <c r="I752" s="37"/>
      <c r="J752" s="37"/>
      <c r="L752" s="37"/>
    </row>
    <row r="753" spans="1:12" s="36" customFormat="1" x14ac:dyDescent="0.3">
      <c r="A753" s="37"/>
      <c r="B753" s="37"/>
      <c r="C753" s="37"/>
      <c r="D753" s="37"/>
      <c r="E753" s="37"/>
      <c r="F753" s="213"/>
      <c r="G753" s="37"/>
      <c r="H753" s="37"/>
      <c r="I753" s="37"/>
      <c r="J753" s="37"/>
      <c r="L753" s="37"/>
    </row>
    <row r="754" spans="1:12" s="36" customFormat="1" x14ac:dyDescent="0.3">
      <c r="A754" s="37"/>
      <c r="B754" s="37"/>
      <c r="C754" s="37"/>
      <c r="D754" s="37"/>
      <c r="E754" s="37"/>
      <c r="F754" s="213"/>
      <c r="G754" s="37"/>
      <c r="H754" s="37"/>
      <c r="I754" s="37"/>
      <c r="J754" s="37"/>
      <c r="L754" s="37"/>
    </row>
    <row r="755" spans="1:12" s="36" customFormat="1" x14ac:dyDescent="0.3">
      <c r="A755" s="37"/>
      <c r="B755" s="37"/>
      <c r="C755" s="37"/>
      <c r="D755" s="37"/>
      <c r="E755" s="37"/>
      <c r="F755" s="213"/>
      <c r="G755" s="37"/>
      <c r="H755" s="37"/>
      <c r="I755" s="37"/>
      <c r="J755" s="37"/>
      <c r="L755" s="37"/>
    </row>
    <row r="756" spans="1:12" s="36" customFormat="1" x14ac:dyDescent="0.3">
      <c r="A756" s="37"/>
      <c r="B756" s="37"/>
      <c r="C756" s="37"/>
      <c r="D756" s="37"/>
      <c r="E756" s="37"/>
      <c r="F756" s="213"/>
      <c r="G756" s="37"/>
      <c r="H756" s="37"/>
      <c r="I756" s="37"/>
      <c r="J756" s="37"/>
      <c r="L756" s="37"/>
    </row>
    <row r="757" spans="1:12" s="36" customFormat="1" x14ac:dyDescent="0.3">
      <c r="A757" s="37"/>
      <c r="B757" s="37"/>
      <c r="C757" s="37"/>
      <c r="D757" s="37"/>
      <c r="E757" s="37"/>
      <c r="F757" s="213"/>
      <c r="G757" s="37"/>
      <c r="H757" s="37"/>
      <c r="I757" s="37"/>
      <c r="J757" s="37"/>
      <c r="L757" s="37"/>
    </row>
    <row r="758" spans="1:12" s="36" customFormat="1" x14ac:dyDescent="0.3">
      <c r="A758" s="37"/>
      <c r="B758" s="37"/>
      <c r="C758" s="37"/>
      <c r="D758" s="37"/>
      <c r="E758" s="37"/>
      <c r="F758" s="213"/>
      <c r="G758" s="37"/>
      <c r="H758" s="37"/>
      <c r="I758" s="37"/>
      <c r="J758" s="37"/>
      <c r="L758" s="37"/>
    </row>
    <row r="759" spans="1:12" s="36" customFormat="1" x14ac:dyDescent="0.3">
      <c r="A759" s="37"/>
      <c r="B759" s="37"/>
      <c r="C759" s="37"/>
      <c r="D759" s="37"/>
      <c r="E759" s="37"/>
      <c r="F759" s="213"/>
      <c r="G759" s="37"/>
      <c r="H759" s="37"/>
      <c r="I759" s="37"/>
      <c r="J759" s="37"/>
      <c r="L759" s="37"/>
    </row>
    <row r="760" spans="1:12" s="36" customFormat="1" x14ac:dyDescent="0.3">
      <c r="A760" s="37"/>
      <c r="B760" s="37"/>
      <c r="C760" s="37"/>
      <c r="D760" s="37"/>
      <c r="E760" s="37"/>
      <c r="F760" s="213"/>
      <c r="G760" s="37"/>
      <c r="H760" s="37"/>
      <c r="I760" s="37"/>
      <c r="J760" s="37"/>
      <c r="L760" s="37"/>
    </row>
    <row r="761" spans="1:12" s="36" customFormat="1" x14ac:dyDescent="0.3">
      <c r="A761" s="37"/>
      <c r="B761" s="37"/>
      <c r="C761" s="37"/>
      <c r="D761" s="37"/>
      <c r="E761" s="37"/>
      <c r="F761" s="213"/>
      <c r="G761" s="37"/>
      <c r="H761" s="37"/>
      <c r="I761" s="37"/>
      <c r="J761" s="37"/>
      <c r="L761" s="37"/>
    </row>
    <row r="762" spans="1:12" s="36" customFormat="1" x14ac:dyDescent="0.3">
      <c r="A762" s="37"/>
      <c r="B762" s="37"/>
      <c r="C762" s="37"/>
      <c r="D762" s="37"/>
      <c r="E762" s="37"/>
      <c r="F762" s="213"/>
      <c r="G762" s="37"/>
      <c r="H762" s="37"/>
      <c r="I762" s="37"/>
      <c r="J762" s="37"/>
      <c r="L762" s="37"/>
    </row>
    <row r="763" spans="1:12" s="36" customFormat="1" x14ac:dyDescent="0.3">
      <c r="A763" s="37"/>
      <c r="B763" s="37"/>
      <c r="C763" s="37"/>
      <c r="D763" s="37"/>
      <c r="E763" s="37"/>
      <c r="F763" s="213"/>
      <c r="G763" s="37"/>
      <c r="H763" s="37"/>
      <c r="I763" s="37"/>
      <c r="J763" s="37"/>
      <c r="L763" s="37"/>
    </row>
    <row r="764" spans="1:12" s="36" customFormat="1" x14ac:dyDescent="0.3">
      <c r="A764" s="37"/>
      <c r="B764" s="37"/>
      <c r="C764" s="37"/>
      <c r="D764" s="37"/>
      <c r="E764" s="37"/>
      <c r="F764" s="213"/>
      <c r="G764" s="37"/>
      <c r="H764" s="37"/>
      <c r="I764" s="37"/>
      <c r="J764" s="37"/>
      <c r="L764" s="37"/>
    </row>
    <row r="765" spans="1:12" s="36" customFormat="1" x14ac:dyDescent="0.3">
      <c r="A765" s="37"/>
      <c r="B765" s="37"/>
      <c r="C765" s="37"/>
      <c r="D765" s="37"/>
      <c r="E765" s="37"/>
      <c r="F765" s="213"/>
      <c r="G765" s="37"/>
      <c r="H765" s="37"/>
      <c r="I765" s="37"/>
      <c r="J765" s="37"/>
      <c r="L765" s="37"/>
    </row>
    <row r="766" spans="1:12" s="36" customFormat="1" x14ac:dyDescent="0.3">
      <c r="A766" s="37"/>
      <c r="B766" s="37"/>
      <c r="C766" s="37"/>
      <c r="D766" s="37"/>
      <c r="E766" s="37"/>
      <c r="F766" s="213"/>
      <c r="G766" s="37"/>
      <c r="H766" s="37"/>
      <c r="I766" s="37"/>
      <c r="J766" s="37"/>
      <c r="L766" s="37"/>
    </row>
    <row r="767" spans="1:12" s="36" customFormat="1" x14ac:dyDescent="0.3">
      <c r="A767" s="37"/>
      <c r="B767" s="37"/>
      <c r="C767" s="37"/>
      <c r="D767" s="37"/>
      <c r="E767" s="37"/>
      <c r="F767" s="213"/>
      <c r="G767" s="37"/>
      <c r="H767" s="37"/>
      <c r="I767" s="37"/>
      <c r="J767" s="37"/>
      <c r="L767" s="37"/>
    </row>
    <row r="768" spans="1:12" s="36" customFormat="1" x14ac:dyDescent="0.3">
      <c r="A768" s="37"/>
      <c r="B768" s="37"/>
      <c r="C768" s="37"/>
      <c r="D768" s="37"/>
      <c r="E768" s="37"/>
      <c r="F768" s="213"/>
      <c r="G768" s="37"/>
      <c r="H768" s="37"/>
      <c r="I768" s="37"/>
      <c r="J768" s="37"/>
      <c r="L768" s="37"/>
    </row>
    <row r="769" spans="1:12" s="36" customFormat="1" x14ac:dyDescent="0.3">
      <c r="A769" s="37"/>
      <c r="B769" s="37"/>
      <c r="C769" s="37"/>
      <c r="D769" s="37"/>
      <c r="E769" s="37"/>
      <c r="F769" s="213"/>
      <c r="G769" s="37"/>
      <c r="H769" s="37"/>
      <c r="I769" s="37"/>
      <c r="J769" s="37"/>
      <c r="L769" s="37"/>
    </row>
    <row r="770" spans="1:12" s="36" customFormat="1" x14ac:dyDescent="0.3">
      <c r="A770" s="37"/>
      <c r="B770" s="37"/>
      <c r="C770" s="37"/>
      <c r="D770" s="37"/>
      <c r="E770" s="37"/>
      <c r="F770" s="213"/>
      <c r="G770" s="37"/>
      <c r="H770" s="37"/>
      <c r="I770" s="37"/>
      <c r="J770" s="37"/>
      <c r="L770" s="37"/>
    </row>
    <row r="771" spans="1:12" s="36" customFormat="1" x14ac:dyDescent="0.3">
      <c r="A771" s="37"/>
      <c r="B771" s="37"/>
      <c r="C771" s="37"/>
      <c r="D771" s="37"/>
      <c r="E771" s="37"/>
      <c r="F771" s="213"/>
      <c r="G771" s="37"/>
      <c r="H771" s="37"/>
      <c r="I771" s="37"/>
      <c r="J771" s="37"/>
      <c r="L771" s="37"/>
    </row>
    <row r="772" spans="1:12" s="36" customFormat="1" x14ac:dyDescent="0.3">
      <c r="A772" s="37"/>
      <c r="B772" s="37"/>
      <c r="C772" s="37"/>
      <c r="D772" s="37"/>
      <c r="E772" s="37"/>
      <c r="F772" s="213"/>
      <c r="G772" s="37"/>
      <c r="H772" s="37"/>
      <c r="I772" s="37"/>
      <c r="J772" s="37"/>
      <c r="L772" s="37"/>
    </row>
    <row r="773" spans="1:12" s="36" customFormat="1" x14ac:dyDescent="0.3">
      <c r="A773" s="37"/>
      <c r="B773" s="37"/>
      <c r="C773" s="37"/>
      <c r="D773" s="37"/>
      <c r="E773" s="37"/>
      <c r="F773" s="213"/>
      <c r="G773" s="37"/>
      <c r="H773" s="37"/>
      <c r="I773" s="37"/>
      <c r="J773" s="37"/>
      <c r="L773" s="37"/>
    </row>
    <row r="774" spans="1:12" s="36" customFormat="1" x14ac:dyDescent="0.3">
      <c r="A774" s="37"/>
      <c r="B774" s="37"/>
      <c r="C774" s="37"/>
      <c r="D774" s="37"/>
      <c r="E774" s="37"/>
      <c r="F774" s="213"/>
      <c r="G774" s="37"/>
      <c r="H774" s="37"/>
      <c r="I774" s="37"/>
      <c r="J774" s="37"/>
      <c r="L774" s="37"/>
    </row>
    <row r="775" spans="1:12" s="36" customFormat="1" x14ac:dyDescent="0.3">
      <c r="A775" s="37"/>
      <c r="B775" s="37"/>
      <c r="C775" s="37"/>
      <c r="D775" s="37"/>
      <c r="E775" s="37"/>
      <c r="F775" s="213"/>
      <c r="G775" s="37"/>
      <c r="H775" s="37"/>
      <c r="I775" s="37"/>
      <c r="J775" s="37"/>
      <c r="L775" s="37"/>
    </row>
    <row r="776" spans="1:12" s="36" customFormat="1" x14ac:dyDescent="0.3">
      <c r="A776" s="37"/>
      <c r="B776" s="37"/>
      <c r="C776" s="37"/>
      <c r="D776" s="37"/>
      <c r="E776" s="37"/>
      <c r="F776" s="213"/>
      <c r="G776" s="37"/>
      <c r="H776" s="37"/>
      <c r="I776" s="37"/>
      <c r="J776" s="37"/>
      <c r="L776" s="37"/>
    </row>
    <row r="777" spans="1:12" s="36" customFormat="1" x14ac:dyDescent="0.3">
      <c r="A777" s="37"/>
      <c r="B777" s="37"/>
      <c r="C777" s="37"/>
      <c r="D777" s="37"/>
      <c r="E777" s="37"/>
      <c r="F777" s="213"/>
      <c r="G777" s="37"/>
      <c r="H777" s="37"/>
      <c r="I777" s="37"/>
      <c r="J777" s="37"/>
      <c r="L777" s="37"/>
    </row>
    <row r="778" spans="1:12" s="36" customFormat="1" x14ac:dyDescent="0.3">
      <c r="A778" s="37"/>
      <c r="B778" s="37"/>
      <c r="C778" s="37"/>
      <c r="D778" s="37"/>
      <c r="E778" s="37"/>
      <c r="F778" s="213"/>
      <c r="G778" s="37"/>
      <c r="H778" s="37"/>
      <c r="I778" s="37"/>
      <c r="J778" s="37"/>
      <c r="L778" s="37"/>
    </row>
    <row r="779" spans="1:12" s="36" customFormat="1" x14ac:dyDescent="0.3">
      <c r="A779" s="37"/>
      <c r="B779" s="37"/>
      <c r="C779" s="37"/>
      <c r="D779" s="37"/>
      <c r="E779" s="37"/>
      <c r="F779" s="213"/>
      <c r="G779" s="37"/>
      <c r="H779" s="37"/>
      <c r="I779" s="37"/>
      <c r="J779" s="37"/>
      <c r="L779" s="37"/>
    </row>
    <row r="780" spans="1:12" s="36" customFormat="1" x14ac:dyDescent="0.3">
      <c r="A780" s="37"/>
      <c r="B780" s="37"/>
      <c r="C780" s="37"/>
      <c r="D780" s="37"/>
      <c r="E780" s="37"/>
      <c r="F780" s="213"/>
      <c r="G780" s="37"/>
      <c r="H780" s="37"/>
      <c r="I780" s="37"/>
      <c r="J780" s="37"/>
      <c r="L780" s="37"/>
    </row>
    <row r="781" spans="1:12" s="36" customFormat="1" x14ac:dyDescent="0.3">
      <c r="A781" s="37"/>
      <c r="B781" s="37"/>
      <c r="C781" s="37"/>
      <c r="D781" s="37"/>
      <c r="E781" s="37"/>
      <c r="F781" s="213"/>
      <c r="G781" s="37"/>
      <c r="H781" s="37"/>
      <c r="I781" s="37"/>
      <c r="J781" s="37"/>
      <c r="L781" s="37"/>
    </row>
    <row r="782" spans="1:12" s="36" customFormat="1" x14ac:dyDescent="0.3">
      <c r="A782" s="37"/>
      <c r="B782" s="37"/>
      <c r="C782" s="37"/>
      <c r="D782" s="37"/>
      <c r="E782" s="37"/>
      <c r="F782" s="213"/>
      <c r="G782" s="37"/>
      <c r="H782" s="37"/>
      <c r="I782" s="37"/>
      <c r="J782" s="37"/>
      <c r="L782" s="37"/>
    </row>
    <row r="783" spans="1:12" s="36" customFormat="1" x14ac:dyDescent="0.3">
      <c r="A783" s="37"/>
      <c r="B783" s="37"/>
      <c r="C783" s="37"/>
      <c r="D783" s="37"/>
      <c r="E783" s="37"/>
      <c r="F783" s="213"/>
      <c r="G783" s="37"/>
      <c r="H783" s="37"/>
      <c r="I783" s="37"/>
      <c r="J783" s="37"/>
      <c r="L783" s="37"/>
    </row>
    <row r="784" spans="1:12" s="36" customFormat="1" x14ac:dyDescent="0.3">
      <c r="A784" s="37"/>
      <c r="B784" s="37"/>
      <c r="C784" s="37"/>
      <c r="D784" s="37"/>
      <c r="E784" s="37"/>
      <c r="F784" s="213"/>
      <c r="G784" s="37"/>
      <c r="H784" s="37"/>
      <c r="I784" s="37"/>
      <c r="J784" s="37"/>
      <c r="L784" s="37"/>
    </row>
    <row r="785" spans="1:12" s="36" customFormat="1" x14ac:dyDescent="0.3">
      <c r="A785" s="37"/>
      <c r="B785" s="37"/>
      <c r="C785" s="37"/>
      <c r="D785" s="37"/>
      <c r="E785" s="37"/>
      <c r="F785" s="213"/>
      <c r="G785" s="37"/>
      <c r="H785" s="37"/>
      <c r="I785" s="37"/>
      <c r="J785" s="37"/>
      <c r="L785" s="37"/>
    </row>
    <row r="786" spans="1:12" s="36" customFormat="1" x14ac:dyDescent="0.3">
      <c r="A786" s="37"/>
      <c r="B786" s="37"/>
      <c r="C786" s="37"/>
      <c r="D786" s="37"/>
      <c r="E786" s="37"/>
      <c r="F786" s="213"/>
      <c r="G786" s="37"/>
      <c r="H786" s="37"/>
      <c r="I786" s="37"/>
      <c r="J786" s="37"/>
      <c r="L786" s="37"/>
    </row>
    <row r="787" spans="1:12" s="36" customFormat="1" x14ac:dyDescent="0.3">
      <c r="A787" s="37"/>
      <c r="B787" s="37"/>
      <c r="C787" s="37"/>
      <c r="D787" s="37"/>
      <c r="E787" s="37"/>
      <c r="F787" s="213"/>
      <c r="G787" s="37"/>
      <c r="H787" s="37"/>
      <c r="I787" s="37"/>
      <c r="J787" s="37"/>
      <c r="L787" s="37"/>
    </row>
    <row r="788" spans="1:12" s="36" customFormat="1" x14ac:dyDescent="0.3">
      <c r="A788" s="37"/>
      <c r="B788" s="37"/>
      <c r="C788" s="37"/>
      <c r="D788" s="37"/>
      <c r="E788" s="37"/>
      <c r="F788" s="213"/>
      <c r="G788" s="37"/>
      <c r="H788" s="37"/>
      <c r="I788" s="37"/>
      <c r="J788" s="37"/>
      <c r="L788" s="37"/>
    </row>
    <row r="789" spans="1:12" s="36" customFormat="1" x14ac:dyDescent="0.3">
      <c r="A789" s="37"/>
      <c r="B789" s="37"/>
      <c r="C789" s="37"/>
      <c r="D789" s="37"/>
      <c r="E789" s="37"/>
      <c r="F789" s="213"/>
      <c r="G789" s="37"/>
      <c r="H789" s="37"/>
      <c r="I789" s="37"/>
      <c r="J789" s="37"/>
      <c r="L789" s="37"/>
    </row>
    <row r="790" spans="1:12" s="36" customFormat="1" x14ac:dyDescent="0.3">
      <c r="A790" s="37"/>
      <c r="B790" s="37"/>
      <c r="C790" s="37"/>
      <c r="D790" s="37"/>
      <c r="E790" s="37"/>
      <c r="F790" s="213"/>
      <c r="G790" s="37"/>
      <c r="H790" s="37"/>
      <c r="I790" s="37"/>
      <c r="J790" s="37"/>
      <c r="L790" s="37"/>
    </row>
    <row r="791" spans="1:12" s="36" customFormat="1" x14ac:dyDescent="0.3">
      <c r="A791" s="37"/>
      <c r="B791" s="37"/>
      <c r="C791" s="37"/>
      <c r="D791" s="37"/>
      <c r="E791" s="37"/>
      <c r="F791" s="213"/>
      <c r="G791" s="37"/>
      <c r="H791" s="37"/>
      <c r="I791" s="37"/>
      <c r="J791" s="37"/>
      <c r="L791" s="37"/>
    </row>
    <row r="792" spans="1:12" s="36" customFormat="1" x14ac:dyDescent="0.3">
      <c r="A792" s="37"/>
      <c r="B792" s="37"/>
      <c r="C792" s="37"/>
      <c r="D792" s="37"/>
      <c r="E792" s="37"/>
      <c r="F792" s="213"/>
      <c r="G792" s="37"/>
      <c r="H792" s="37"/>
      <c r="I792" s="37"/>
      <c r="J792" s="37"/>
      <c r="L792" s="37"/>
    </row>
    <row r="793" spans="1:12" s="36" customFormat="1" x14ac:dyDescent="0.3">
      <c r="A793" s="37"/>
      <c r="B793" s="37"/>
      <c r="C793" s="37"/>
      <c r="D793" s="37"/>
      <c r="E793" s="37"/>
      <c r="F793" s="213"/>
      <c r="G793" s="37"/>
      <c r="H793" s="37"/>
      <c r="I793" s="37"/>
      <c r="J793" s="37"/>
      <c r="L793" s="37"/>
    </row>
    <row r="794" spans="1:12" s="36" customFormat="1" x14ac:dyDescent="0.3">
      <c r="A794" s="37"/>
      <c r="B794" s="37"/>
      <c r="C794" s="37"/>
      <c r="D794" s="37"/>
      <c r="E794" s="37"/>
      <c r="F794" s="213"/>
      <c r="G794" s="37"/>
      <c r="H794" s="37"/>
      <c r="I794" s="37"/>
      <c r="J794" s="37"/>
      <c r="L794" s="37"/>
    </row>
    <row r="795" spans="1:12" s="36" customFormat="1" x14ac:dyDescent="0.3">
      <c r="A795" s="37"/>
      <c r="B795" s="37"/>
      <c r="C795" s="37"/>
      <c r="D795" s="37"/>
      <c r="E795" s="37"/>
      <c r="F795" s="213"/>
      <c r="G795" s="37"/>
      <c r="H795" s="37"/>
      <c r="I795" s="37"/>
      <c r="J795" s="37"/>
      <c r="L795" s="37"/>
    </row>
    <row r="796" spans="1:12" s="36" customFormat="1" x14ac:dyDescent="0.3">
      <c r="A796" s="37"/>
      <c r="B796" s="37"/>
      <c r="C796" s="37"/>
      <c r="D796" s="37"/>
      <c r="E796" s="37"/>
      <c r="F796" s="213"/>
      <c r="G796" s="37"/>
      <c r="H796" s="37"/>
      <c r="I796" s="37"/>
      <c r="J796" s="37"/>
      <c r="L796" s="37"/>
    </row>
    <row r="797" spans="1:12" s="36" customFormat="1" x14ac:dyDescent="0.3">
      <c r="A797" s="37"/>
      <c r="B797" s="37"/>
      <c r="C797" s="37"/>
      <c r="D797" s="37"/>
      <c r="E797" s="37"/>
      <c r="F797" s="213"/>
      <c r="G797" s="37"/>
      <c r="H797" s="37"/>
      <c r="I797" s="37"/>
      <c r="J797" s="37"/>
      <c r="L797" s="37"/>
    </row>
    <row r="798" spans="1:12" s="36" customFormat="1" x14ac:dyDescent="0.3">
      <c r="A798" s="37"/>
      <c r="B798" s="37"/>
      <c r="C798" s="37"/>
      <c r="D798" s="37"/>
      <c r="E798" s="37"/>
      <c r="F798" s="213"/>
      <c r="G798" s="37"/>
      <c r="H798" s="37"/>
      <c r="I798" s="37"/>
      <c r="J798" s="37"/>
      <c r="L798" s="37"/>
    </row>
    <row r="799" spans="1:12" s="36" customFormat="1" x14ac:dyDescent="0.3">
      <c r="A799" s="37"/>
      <c r="B799" s="37"/>
      <c r="C799" s="37"/>
      <c r="D799" s="37"/>
      <c r="E799" s="37"/>
      <c r="F799" s="213"/>
      <c r="G799" s="37"/>
      <c r="H799" s="37"/>
      <c r="I799" s="37"/>
      <c r="J799" s="37"/>
      <c r="L799" s="37"/>
    </row>
    <row r="800" spans="1:12" s="36" customFormat="1" x14ac:dyDescent="0.3">
      <c r="A800" s="37"/>
      <c r="B800" s="37"/>
      <c r="C800" s="37"/>
      <c r="D800" s="37"/>
      <c r="E800" s="37"/>
      <c r="F800" s="213"/>
      <c r="G800" s="37"/>
      <c r="H800" s="37"/>
      <c r="I800" s="37"/>
      <c r="J800" s="37"/>
    </row>
    <row r="801" spans="1:10" s="36" customFormat="1" x14ac:dyDescent="0.3">
      <c r="A801" s="37"/>
      <c r="B801" s="37"/>
      <c r="C801" s="37"/>
      <c r="D801" s="37"/>
      <c r="E801" s="37"/>
      <c r="F801" s="213"/>
      <c r="G801" s="37"/>
      <c r="H801" s="37"/>
      <c r="I801" s="37"/>
      <c r="J801" s="37"/>
    </row>
    <row r="802" spans="1:10" s="36" customFormat="1" x14ac:dyDescent="0.3">
      <c r="A802" s="37"/>
      <c r="B802" s="37"/>
      <c r="C802" s="37"/>
      <c r="D802" s="37"/>
      <c r="E802" s="37"/>
      <c r="F802" s="213"/>
      <c r="G802" s="37"/>
      <c r="H802" s="37"/>
      <c r="I802" s="37"/>
      <c r="J802" s="37"/>
    </row>
    <row r="803" spans="1:10" s="36" customFormat="1" x14ac:dyDescent="0.3">
      <c r="A803" s="37"/>
      <c r="B803" s="37"/>
      <c r="C803" s="37"/>
      <c r="D803" s="37"/>
      <c r="E803" s="37"/>
      <c r="F803" s="213"/>
      <c r="G803" s="37"/>
      <c r="H803" s="37"/>
      <c r="I803" s="37"/>
      <c r="J803" s="37"/>
    </row>
    <row r="804" spans="1:10" s="36" customFormat="1" x14ac:dyDescent="0.3">
      <c r="A804" s="37"/>
      <c r="B804" s="37"/>
      <c r="C804" s="37"/>
      <c r="D804" s="37"/>
      <c r="E804" s="37"/>
      <c r="F804" s="213"/>
      <c r="G804" s="37"/>
      <c r="H804" s="37"/>
      <c r="I804" s="37"/>
      <c r="J804" s="37"/>
    </row>
    <row r="805" spans="1:10" s="36" customFormat="1" x14ac:dyDescent="0.3">
      <c r="A805" s="37"/>
      <c r="B805" s="37"/>
      <c r="C805" s="37"/>
      <c r="D805" s="37"/>
      <c r="E805" s="37"/>
      <c r="F805" s="213"/>
      <c r="G805" s="37"/>
      <c r="H805" s="37"/>
      <c r="I805" s="37"/>
      <c r="J805" s="37"/>
    </row>
    <row r="806" spans="1:10" s="36" customFormat="1" x14ac:dyDescent="0.3">
      <c r="A806" s="37"/>
      <c r="B806" s="37"/>
      <c r="C806" s="37"/>
      <c r="D806" s="37"/>
      <c r="E806" s="37"/>
      <c r="F806" s="213"/>
      <c r="G806" s="37"/>
      <c r="H806" s="37"/>
      <c r="I806" s="37"/>
      <c r="J806" s="37"/>
    </row>
    <row r="807" spans="1:10" s="36" customFormat="1" x14ac:dyDescent="0.3">
      <c r="A807" s="37"/>
      <c r="B807" s="37"/>
      <c r="C807" s="37"/>
      <c r="D807" s="37"/>
      <c r="E807" s="37"/>
      <c r="F807" s="213"/>
      <c r="G807" s="37"/>
      <c r="H807" s="37"/>
      <c r="I807" s="37"/>
      <c r="J807" s="37"/>
    </row>
  </sheetData>
  <mergeCells count="17">
    <mergeCell ref="F7:K7"/>
    <mergeCell ref="A16:A17"/>
    <mergeCell ref="B16:B17"/>
    <mergeCell ref="C16:C17"/>
    <mergeCell ref="D16:D17"/>
    <mergeCell ref="E16:E17"/>
    <mergeCell ref="G16:G17"/>
    <mergeCell ref="H16:H17"/>
    <mergeCell ref="I16:I17"/>
    <mergeCell ref="J16:J17"/>
    <mergeCell ref="K16:K17"/>
    <mergeCell ref="F16:F17"/>
    <mergeCell ref="A2:K2"/>
    <mergeCell ref="A3:K3"/>
    <mergeCell ref="A4:K4"/>
    <mergeCell ref="A5:K5"/>
    <mergeCell ref="F6:K6"/>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03" customWidth="1"/>
    <col min="2" max="2" width="78.42578125" style="203" customWidth="1"/>
    <col min="3" max="3" width="32.28515625" style="200" customWidth="1"/>
    <col min="4" max="4" width="13" style="202" customWidth="1"/>
    <col min="5" max="5" width="15.42578125" style="200" customWidth="1"/>
    <col min="6" max="6" width="16.7109375" style="200" customWidth="1"/>
    <col min="7" max="256" width="9.140625" style="48"/>
    <col min="257" max="257" width="30.7109375" style="48" customWidth="1"/>
    <col min="258" max="258" width="30.140625" style="48" customWidth="1"/>
    <col min="259" max="259" width="52.85546875" style="48" customWidth="1"/>
    <col min="260" max="260" width="13" style="48" customWidth="1"/>
    <col min="261" max="261" width="15.42578125" style="48" customWidth="1"/>
    <col min="262" max="262" width="16.7109375" style="48" customWidth="1"/>
    <col min="263" max="512" width="9.140625" style="48"/>
    <col min="513" max="513" width="30.7109375" style="48" customWidth="1"/>
    <col min="514" max="514" width="30.140625" style="48" customWidth="1"/>
    <col min="515" max="515" width="52.85546875" style="48" customWidth="1"/>
    <col min="516" max="516" width="13" style="48" customWidth="1"/>
    <col min="517" max="517" width="15.42578125" style="48" customWidth="1"/>
    <col min="518" max="518" width="16.7109375" style="48" customWidth="1"/>
    <col min="519" max="768" width="9.140625" style="48"/>
    <col min="769" max="769" width="30.7109375" style="48" customWidth="1"/>
    <col min="770" max="770" width="30.140625" style="48" customWidth="1"/>
    <col min="771" max="771" width="52.85546875" style="48" customWidth="1"/>
    <col min="772" max="772" width="13" style="48" customWidth="1"/>
    <col min="773" max="773" width="15.42578125" style="48" customWidth="1"/>
    <col min="774" max="774" width="16.7109375" style="48" customWidth="1"/>
    <col min="775" max="1024" width="9.140625" style="48"/>
    <col min="1025" max="1025" width="30.7109375" style="48" customWidth="1"/>
    <col min="1026" max="1026" width="30.140625" style="48" customWidth="1"/>
    <col min="1027" max="1027" width="52.85546875" style="48" customWidth="1"/>
    <col min="1028" max="1028" width="13" style="48" customWidth="1"/>
    <col min="1029" max="1029" width="15.42578125" style="48" customWidth="1"/>
    <col min="1030" max="1030" width="16.7109375" style="48" customWidth="1"/>
    <col min="1031" max="1280" width="9.140625" style="48"/>
    <col min="1281" max="1281" width="30.7109375" style="48" customWidth="1"/>
    <col min="1282" max="1282" width="30.140625" style="48" customWidth="1"/>
    <col min="1283" max="1283" width="52.85546875" style="48" customWidth="1"/>
    <col min="1284" max="1284" width="13" style="48" customWidth="1"/>
    <col min="1285" max="1285" width="15.42578125" style="48" customWidth="1"/>
    <col min="1286" max="1286" width="16.7109375" style="48" customWidth="1"/>
    <col min="1287" max="1536" width="9.140625" style="48"/>
    <col min="1537" max="1537" width="30.7109375" style="48" customWidth="1"/>
    <col min="1538" max="1538" width="30.140625" style="48" customWidth="1"/>
    <col min="1539" max="1539" width="52.85546875" style="48" customWidth="1"/>
    <col min="1540" max="1540" width="13" style="48" customWidth="1"/>
    <col min="1541" max="1541" width="15.42578125" style="48" customWidth="1"/>
    <col min="1542" max="1542" width="16.7109375" style="48" customWidth="1"/>
    <col min="1543" max="1792" width="9.140625" style="48"/>
    <col min="1793" max="1793" width="30.7109375" style="48" customWidth="1"/>
    <col min="1794" max="1794" width="30.140625" style="48" customWidth="1"/>
    <col min="1795" max="1795" width="52.85546875" style="48" customWidth="1"/>
    <col min="1796" max="1796" width="13" style="48" customWidth="1"/>
    <col min="1797" max="1797" width="15.42578125" style="48" customWidth="1"/>
    <col min="1798" max="1798" width="16.7109375" style="48" customWidth="1"/>
    <col min="1799" max="2048" width="9.140625" style="48"/>
    <col min="2049" max="2049" width="30.7109375" style="48" customWidth="1"/>
    <col min="2050" max="2050" width="30.140625" style="48" customWidth="1"/>
    <col min="2051" max="2051" width="52.85546875" style="48" customWidth="1"/>
    <col min="2052" max="2052" width="13" style="48" customWidth="1"/>
    <col min="2053" max="2053" width="15.42578125" style="48" customWidth="1"/>
    <col min="2054" max="2054" width="16.7109375" style="48" customWidth="1"/>
    <col min="2055" max="2304" width="9.140625" style="48"/>
    <col min="2305" max="2305" width="30.7109375" style="48" customWidth="1"/>
    <col min="2306" max="2306" width="30.140625" style="48" customWidth="1"/>
    <col min="2307" max="2307" width="52.85546875" style="48" customWidth="1"/>
    <col min="2308" max="2308" width="13" style="48" customWidth="1"/>
    <col min="2309" max="2309" width="15.42578125" style="48" customWidth="1"/>
    <col min="2310" max="2310" width="16.7109375" style="48" customWidth="1"/>
    <col min="2311" max="2560" width="9.140625" style="48"/>
    <col min="2561" max="2561" width="30.7109375" style="48" customWidth="1"/>
    <col min="2562" max="2562" width="30.140625" style="48" customWidth="1"/>
    <col min="2563" max="2563" width="52.85546875" style="48" customWidth="1"/>
    <col min="2564" max="2564" width="13" style="48" customWidth="1"/>
    <col min="2565" max="2565" width="15.42578125" style="48" customWidth="1"/>
    <col min="2566" max="2566" width="16.7109375" style="48" customWidth="1"/>
    <col min="2567" max="2816" width="9.140625" style="48"/>
    <col min="2817" max="2817" width="30.7109375" style="48" customWidth="1"/>
    <col min="2818" max="2818" width="30.140625" style="48" customWidth="1"/>
    <col min="2819" max="2819" width="52.85546875" style="48" customWidth="1"/>
    <col min="2820" max="2820" width="13" style="48" customWidth="1"/>
    <col min="2821" max="2821" width="15.42578125" style="48" customWidth="1"/>
    <col min="2822" max="2822" width="16.7109375" style="48" customWidth="1"/>
    <col min="2823" max="3072" width="9.140625" style="48"/>
    <col min="3073" max="3073" width="30.7109375" style="48" customWidth="1"/>
    <col min="3074" max="3074" width="30.140625" style="48" customWidth="1"/>
    <col min="3075" max="3075" width="52.85546875" style="48" customWidth="1"/>
    <col min="3076" max="3076" width="13" style="48" customWidth="1"/>
    <col min="3077" max="3077" width="15.42578125" style="48" customWidth="1"/>
    <col min="3078" max="3078" width="16.7109375" style="48" customWidth="1"/>
    <col min="3079" max="3328" width="9.140625" style="48"/>
    <col min="3329" max="3329" width="30.7109375" style="48" customWidth="1"/>
    <col min="3330" max="3330" width="30.140625" style="48" customWidth="1"/>
    <col min="3331" max="3331" width="52.85546875" style="48" customWidth="1"/>
    <col min="3332" max="3332" width="13" style="48" customWidth="1"/>
    <col min="3333" max="3333" width="15.42578125" style="48" customWidth="1"/>
    <col min="3334" max="3334" width="16.7109375" style="48" customWidth="1"/>
    <col min="3335" max="3584" width="9.140625" style="48"/>
    <col min="3585" max="3585" width="30.7109375" style="48" customWidth="1"/>
    <col min="3586" max="3586" width="30.140625" style="48" customWidth="1"/>
    <col min="3587" max="3587" width="52.85546875" style="48" customWidth="1"/>
    <col min="3588" max="3588" width="13" style="48" customWidth="1"/>
    <col min="3589" max="3589" width="15.42578125" style="48" customWidth="1"/>
    <col min="3590" max="3590" width="16.7109375" style="48" customWidth="1"/>
    <col min="3591" max="3840" width="9.140625" style="48"/>
    <col min="3841" max="3841" width="30.7109375" style="48" customWidth="1"/>
    <col min="3842" max="3842" width="30.140625" style="48" customWidth="1"/>
    <col min="3843" max="3843" width="52.85546875" style="48" customWidth="1"/>
    <col min="3844" max="3844" width="13" style="48" customWidth="1"/>
    <col min="3845" max="3845" width="15.42578125" style="48" customWidth="1"/>
    <col min="3846" max="3846" width="16.7109375" style="48" customWidth="1"/>
    <col min="3847" max="4096" width="9.140625" style="48"/>
    <col min="4097" max="4097" width="30.7109375" style="48" customWidth="1"/>
    <col min="4098" max="4098" width="30.140625" style="48" customWidth="1"/>
    <col min="4099" max="4099" width="52.85546875" style="48" customWidth="1"/>
    <col min="4100" max="4100" width="13" style="48" customWidth="1"/>
    <col min="4101" max="4101" width="15.42578125" style="48" customWidth="1"/>
    <col min="4102" max="4102" width="16.7109375" style="48" customWidth="1"/>
    <col min="4103" max="4352" width="9.140625" style="48"/>
    <col min="4353" max="4353" width="30.7109375" style="48" customWidth="1"/>
    <col min="4354" max="4354" width="30.140625" style="48" customWidth="1"/>
    <col min="4355" max="4355" width="52.85546875" style="48" customWidth="1"/>
    <col min="4356" max="4356" width="13" style="48" customWidth="1"/>
    <col min="4357" max="4357" width="15.42578125" style="48" customWidth="1"/>
    <col min="4358" max="4358" width="16.7109375" style="48" customWidth="1"/>
    <col min="4359" max="4608" width="9.140625" style="48"/>
    <col min="4609" max="4609" width="30.7109375" style="48" customWidth="1"/>
    <col min="4610" max="4610" width="30.140625" style="48" customWidth="1"/>
    <col min="4611" max="4611" width="52.85546875" style="48" customWidth="1"/>
    <col min="4612" max="4612" width="13" style="48" customWidth="1"/>
    <col min="4613" max="4613" width="15.42578125" style="48" customWidth="1"/>
    <col min="4614" max="4614" width="16.7109375" style="48" customWidth="1"/>
    <col min="4615" max="4864" width="9.140625" style="48"/>
    <col min="4865" max="4865" width="30.7109375" style="48" customWidth="1"/>
    <col min="4866" max="4866" width="30.140625" style="48" customWidth="1"/>
    <col min="4867" max="4867" width="52.85546875" style="48" customWidth="1"/>
    <col min="4868" max="4868" width="13" style="48" customWidth="1"/>
    <col min="4869" max="4869" width="15.42578125" style="48" customWidth="1"/>
    <col min="4870" max="4870" width="16.7109375" style="48" customWidth="1"/>
    <col min="4871" max="5120" width="9.140625" style="48"/>
    <col min="5121" max="5121" width="30.7109375" style="48" customWidth="1"/>
    <col min="5122" max="5122" width="30.140625" style="48" customWidth="1"/>
    <col min="5123" max="5123" width="52.85546875" style="48" customWidth="1"/>
    <col min="5124" max="5124" width="13" style="48" customWidth="1"/>
    <col min="5125" max="5125" width="15.42578125" style="48" customWidth="1"/>
    <col min="5126" max="5126" width="16.7109375" style="48" customWidth="1"/>
    <col min="5127" max="5376" width="9.140625" style="48"/>
    <col min="5377" max="5377" width="30.7109375" style="48" customWidth="1"/>
    <col min="5378" max="5378" width="30.140625" style="48" customWidth="1"/>
    <col min="5379" max="5379" width="52.85546875" style="48" customWidth="1"/>
    <col min="5380" max="5380" width="13" style="48" customWidth="1"/>
    <col min="5381" max="5381" width="15.42578125" style="48" customWidth="1"/>
    <col min="5382" max="5382" width="16.7109375" style="48" customWidth="1"/>
    <col min="5383" max="5632" width="9.140625" style="48"/>
    <col min="5633" max="5633" width="30.7109375" style="48" customWidth="1"/>
    <col min="5634" max="5634" width="30.140625" style="48" customWidth="1"/>
    <col min="5635" max="5635" width="52.85546875" style="48" customWidth="1"/>
    <col min="5636" max="5636" width="13" style="48" customWidth="1"/>
    <col min="5637" max="5637" width="15.42578125" style="48" customWidth="1"/>
    <col min="5638" max="5638" width="16.7109375" style="48" customWidth="1"/>
    <col min="5639" max="5888" width="9.140625" style="48"/>
    <col min="5889" max="5889" width="30.7109375" style="48" customWidth="1"/>
    <col min="5890" max="5890" width="30.140625" style="48" customWidth="1"/>
    <col min="5891" max="5891" width="52.85546875" style="48" customWidth="1"/>
    <col min="5892" max="5892" width="13" style="48" customWidth="1"/>
    <col min="5893" max="5893" width="15.42578125" style="48" customWidth="1"/>
    <col min="5894" max="5894" width="16.7109375" style="48" customWidth="1"/>
    <col min="5895" max="6144" width="9.140625" style="48"/>
    <col min="6145" max="6145" width="30.7109375" style="48" customWidth="1"/>
    <col min="6146" max="6146" width="30.140625" style="48" customWidth="1"/>
    <col min="6147" max="6147" width="52.85546875" style="48" customWidth="1"/>
    <col min="6148" max="6148" width="13" style="48" customWidth="1"/>
    <col min="6149" max="6149" width="15.42578125" style="48" customWidth="1"/>
    <col min="6150" max="6150" width="16.7109375" style="48" customWidth="1"/>
    <col min="6151" max="6400" width="9.140625" style="48"/>
    <col min="6401" max="6401" width="30.7109375" style="48" customWidth="1"/>
    <col min="6402" max="6402" width="30.140625" style="48" customWidth="1"/>
    <col min="6403" max="6403" width="52.85546875" style="48" customWidth="1"/>
    <col min="6404" max="6404" width="13" style="48" customWidth="1"/>
    <col min="6405" max="6405" width="15.42578125" style="48" customWidth="1"/>
    <col min="6406" max="6406" width="16.7109375" style="48" customWidth="1"/>
    <col min="6407" max="6656" width="9.140625" style="48"/>
    <col min="6657" max="6657" width="30.7109375" style="48" customWidth="1"/>
    <col min="6658" max="6658" width="30.140625" style="48" customWidth="1"/>
    <col min="6659" max="6659" width="52.85546875" style="48" customWidth="1"/>
    <col min="6660" max="6660" width="13" style="48" customWidth="1"/>
    <col min="6661" max="6661" width="15.42578125" style="48" customWidth="1"/>
    <col min="6662" max="6662" width="16.7109375" style="48" customWidth="1"/>
    <col min="6663" max="6912" width="9.140625" style="48"/>
    <col min="6913" max="6913" width="30.7109375" style="48" customWidth="1"/>
    <col min="6914" max="6914" width="30.140625" style="48" customWidth="1"/>
    <col min="6915" max="6915" width="52.85546875" style="48" customWidth="1"/>
    <col min="6916" max="6916" width="13" style="48" customWidth="1"/>
    <col min="6917" max="6917" width="15.42578125" style="48" customWidth="1"/>
    <col min="6918" max="6918" width="16.7109375" style="48" customWidth="1"/>
    <col min="6919" max="7168" width="9.140625" style="48"/>
    <col min="7169" max="7169" width="30.7109375" style="48" customWidth="1"/>
    <col min="7170" max="7170" width="30.140625" style="48" customWidth="1"/>
    <col min="7171" max="7171" width="52.85546875" style="48" customWidth="1"/>
    <col min="7172" max="7172" width="13" style="48" customWidth="1"/>
    <col min="7173" max="7173" width="15.42578125" style="48" customWidth="1"/>
    <col min="7174" max="7174" width="16.7109375" style="48" customWidth="1"/>
    <col min="7175" max="7424" width="9.140625" style="48"/>
    <col min="7425" max="7425" width="30.7109375" style="48" customWidth="1"/>
    <col min="7426" max="7426" width="30.140625" style="48" customWidth="1"/>
    <col min="7427" max="7427" width="52.85546875" style="48" customWidth="1"/>
    <col min="7428" max="7428" width="13" style="48" customWidth="1"/>
    <col min="7429" max="7429" width="15.42578125" style="48" customWidth="1"/>
    <col min="7430" max="7430" width="16.7109375" style="48" customWidth="1"/>
    <col min="7431" max="7680" width="9.140625" style="48"/>
    <col min="7681" max="7681" width="30.7109375" style="48" customWidth="1"/>
    <col min="7682" max="7682" width="30.140625" style="48" customWidth="1"/>
    <col min="7683" max="7683" width="52.85546875" style="48" customWidth="1"/>
    <col min="7684" max="7684" width="13" style="48" customWidth="1"/>
    <col min="7685" max="7685" width="15.42578125" style="48" customWidth="1"/>
    <col min="7686" max="7686" width="16.7109375" style="48" customWidth="1"/>
    <col min="7687" max="7936" width="9.140625" style="48"/>
    <col min="7937" max="7937" width="30.7109375" style="48" customWidth="1"/>
    <col min="7938" max="7938" width="30.140625" style="48" customWidth="1"/>
    <col min="7939" max="7939" width="52.85546875" style="48" customWidth="1"/>
    <col min="7940" max="7940" width="13" style="48" customWidth="1"/>
    <col min="7941" max="7941" width="15.42578125" style="48" customWidth="1"/>
    <col min="7942" max="7942" width="16.7109375" style="48" customWidth="1"/>
    <col min="7943" max="8192" width="9.140625" style="48"/>
    <col min="8193" max="8193" width="30.7109375" style="48" customWidth="1"/>
    <col min="8194" max="8194" width="30.140625" style="48" customWidth="1"/>
    <col min="8195" max="8195" width="52.85546875" style="48" customWidth="1"/>
    <col min="8196" max="8196" width="13" style="48" customWidth="1"/>
    <col min="8197" max="8197" width="15.42578125" style="48" customWidth="1"/>
    <col min="8198" max="8198" width="16.7109375" style="48" customWidth="1"/>
    <col min="8199" max="8448" width="9.140625" style="48"/>
    <col min="8449" max="8449" width="30.7109375" style="48" customWidth="1"/>
    <col min="8450" max="8450" width="30.140625" style="48" customWidth="1"/>
    <col min="8451" max="8451" width="52.85546875" style="48" customWidth="1"/>
    <col min="8452" max="8452" width="13" style="48" customWidth="1"/>
    <col min="8453" max="8453" width="15.42578125" style="48" customWidth="1"/>
    <col min="8454" max="8454" width="16.7109375" style="48" customWidth="1"/>
    <col min="8455" max="8704" width="9.140625" style="48"/>
    <col min="8705" max="8705" width="30.7109375" style="48" customWidth="1"/>
    <col min="8706" max="8706" width="30.140625" style="48" customWidth="1"/>
    <col min="8707" max="8707" width="52.85546875" style="48" customWidth="1"/>
    <col min="8708" max="8708" width="13" style="48" customWidth="1"/>
    <col min="8709" max="8709" width="15.42578125" style="48" customWidth="1"/>
    <col min="8710" max="8710" width="16.7109375" style="48" customWidth="1"/>
    <col min="8711" max="8960" width="9.140625" style="48"/>
    <col min="8961" max="8961" width="30.7109375" style="48" customWidth="1"/>
    <col min="8962" max="8962" width="30.140625" style="48" customWidth="1"/>
    <col min="8963" max="8963" width="52.85546875" style="48" customWidth="1"/>
    <col min="8964" max="8964" width="13" style="48" customWidth="1"/>
    <col min="8965" max="8965" width="15.42578125" style="48" customWidth="1"/>
    <col min="8966" max="8966" width="16.7109375" style="48" customWidth="1"/>
    <col min="8967" max="9216" width="9.140625" style="48"/>
    <col min="9217" max="9217" width="30.7109375" style="48" customWidth="1"/>
    <col min="9218" max="9218" width="30.140625" style="48" customWidth="1"/>
    <col min="9219" max="9219" width="52.85546875" style="48" customWidth="1"/>
    <col min="9220" max="9220" width="13" style="48" customWidth="1"/>
    <col min="9221" max="9221" width="15.42578125" style="48" customWidth="1"/>
    <col min="9222" max="9222" width="16.7109375" style="48" customWidth="1"/>
    <col min="9223" max="9472" width="9.140625" style="48"/>
    <col min="9473" max="9473" width="30.7109375" style="48" customWidth="1"/>
    <col min="9474" max="9474" width="30.140625" style="48" customWidth="1"/>
    <col min="9475" max="9475" width="52.85546875" style="48" customWidth="1"/>
    <col min="9476" max="9476" width="13" style="48" customWidth="1"/>
    <col min="9477" max="9477" width="15.42578125" style="48" customWidth="1"/>
    <col min="9478" max="9478" width="16.7109375" style="48" customWidth="1"/>
    <col min="9479" max="9728" width="9.140625" style="48"/>
    <col min="9729" max="9729" width="30.7109375" style="48" customWidth="1"/>
    <col min="9730" max="9730" width="30.140625" style="48" customWidth="1"/>
    <col min="9731" max="9731" width="52.85546875" style="48" customWidth="1"/>
    <col min="9732" max="9732" width="13" style="48" customWidth="1"/>
    <col min="9733" max="9733" width="15.42578125" style="48" customWidth="1"/>
    <col min="9734" max="9734" width="16.7109375" style="48" customWidth="1"/>
    <col min="9735" max="9984" width="9.140625" style="48"/>
    <col min="9985" max="9985" width="30.7109375" style="48" customWidth="1"/>
    <col min="9986" max="9986" width="30.140625" style="48" customWidth="1"/>
    <col min="9987" max="9987" width="52.85546875" style="48" customWidth="1"/>
    <col min="9988" max="9988" width="13" style="48" customWidth="1"/>
    <col min="9989" max="9989" width="15.42578125" style="48" customWidth="1"/>
    <col min="9990" max="9990" width="16.7109375" style="48" customWidth="1"/>
    <col min="9991" max="10240" width="9.140625" style="48"/>
    <col min="10241" max="10241" width="30.7109375" style="48" customWidth="1"/>
    <col min="10242" max="10242" width="30.140625" style="48" customWidth="1"/>
    <col min="10243" max="10243" width="52.85546875" style="48" customWidth="1"/>
    <col min="10244" max="10244" width="13" style="48" customWidth="1"/>
    <col min="10245" max="10245" width="15.42578125" style="48" customWidth="1"/>
    <col min="10246" max="10246" width="16.7109375" style="48" customWidth="1"/>
    <col min="10247" max="10496" width="9.140625" style="48"/>
    <col min="10497" max="10497" width="30.7109375" style="48" customWidth="1"/>
    <col min="10498" max="10498" width="30.140625" style="48" customWidth="1"/>
    <col min="10499" max="10499" width="52.85546875" style="48" customWidth="1"/>
    <col min="10500" max="10500" width="13" style="48" customWidth="1"/>
    <col min="10501" max="10501" width="15.42578125" style="48" customWidth="1"/>
    <col min="10502" max="10502" width="16.7109375" style="48" customWidth="1"/>
    <col min="10503" max="10752" width="9.140625" style="48"/>
    <col min="10753" max="10753" width="30.7109375" style="48" customWidth="1"/>
    <col min="10754" max="10754" width="30.140625" style="48" customWidth="1"/>
    <col min="10755" max="10755" width="52.85546875" style="48" customWidth="1"/>
    <col min="10756" max="10756" width="13" style="48" customWidth="1"/>
    <col min="10757" max="10757" width="15.42578125" style="48" customWidth="1"/>
    <col min="10758" max="10758" width="16.7109375" style="48" customWidth="1"/>
    <col min="10759" max="11008" width="9.140625" style="48"/>
    <col min="11009" max="11009" width="30.7109375" style="48" customWidth="1"/>
    <col min="11010" max="11010" width="30.140625" style="48" customWidth="1"/>
    <col min="11011" max="11011" width="52.85546875" style="48" customWidth="1"/>
    <col min="11012" max="11012" width="13" style="48" customWidth="1"/>
    <col min="11013" max="11013" width="15.42578125" style="48" customWidth="1"/>
    <col min="11014" max="11014" width="16.7109375" style="48" customWidth="1"/>
    <col min="11015" max="11264" width="9.140625" style="48"/>
    <col min="11265" max="11265" width="30.7109375" style="48" customWidth="1"/>
    <col min="11266" max="11266" width="30.140625" style="48" customWidth="1"/>
    <col min="11267" max="11267" width="52.85546875" style="48" customWidth="1"/>
    <col min="11268" max="11268" width="13" style="48" customWidth="1"/>
    <col min="11269" max="11269" width="15.42578125" style="48" customWidth="1"/>
    <col min="11270" max="11270" width="16.7109375" style="48" customWidth="1"/>
    <col min="11271" max="11520" width="9.140625" style="48"/>
    <col min="11521" max="11521" width="30.7109375" style="48" customWidth="1"/>
    <col min="11522" max="11522" width="30.140625" style="48" customWidth="1"/>
    <col min="11523" max="11523" width="52.85546875" style="48" customWidth="1"/>
    <col min="11524" max="11524" width="13" style="48" customWidth="1"/>
    <col min="11525" max="11525" width="15.42578125" style="48" customWidth="1"/>
    <col min="11526" max="11526" width="16.7109375" style="48" customWidth="1"/>
    <col min="11527" max="11776" width="9.140625" style="48"/>
    <col min="11777" max="11777" width="30.7109375" style="48" customWidth="1"/>
    <col min="11778" max="11778" width="30.140625" style="48" customWidth="1"/>
    <col min="11779" max="11779" width="52.85546875" style="48" customWidth="1"/>
    <col min="11780" max="11780" width="13" style="48" customWidth="1"/>
    <col min="11781" max="11781" width="15.42578125" style="48" customWidth="1"/>
    <col min="11782" max="11782" width="16.7109375" style="48" customWidth="1"/>
    <col min="11783" max="12032" width="9.140625" style="48"/>
    <col min="12033" max="12033" width="30.7109375" style="48" customWidth="1"/>
    <col min="12034" max="12034" width="30.140625" style="48" customWidth="1"/>
    <col min="12035" max="12035" width="52.85546875" style="48" customWidth="1"/>
    <col min="12036" max="12036" width="13" style="48" customWidth="1"/>
    <col min="12037" max="12037" width="15.42578125" style="48" customWidth="1"/>
    <col min="12038" max="12038" width="16.7109375" style="48" customWidth="1"/>
    <col min="12039" max="12288" width="9.140625" style="48"/>
    <col min="12289" max="12289" width="30.7109375" style="48" customWidth="1"/>
    <col min="12290" max="12290" width="30.140625" style="48" customWidth="1"/>
    <col min="12291" max="12291" width="52.85546875" style="48" customWidth="1"/>
    <col min="12292" max="12292" width="13" style="48" customWidth="1"/>
    <col min="12293" max="12293" width="15.42578125" style="48" customWidth="1"/>
    <col min="12294" max="12294" width="16.7109375" style="48" customWidth="1"/>
    <col min="12295" max="12544" width="9.140625" style="48"/>
    <col min="12545" max="12545" width="30.7109375" style="48" customWidth="1"/>
    <col min="12546" max="12546" width="30.140625" style="48" customWidth="1"/>
    <col min="12547" max="12547" width="52.85546875" style="48" customWidth="1"/>
    <col min="12548" max="12548" width="13" style="48" customWidth="1"/>
    <col min="12549" max="12549" width="15.42578125" style="48" customWidth="1"/>
    <col min="12550" max="12550" width="16.7109375" style="48" customWidth="1"/>
    <col min="12551" max="12800" width="9.140625" style="48"/>
    <col min="12801" max="12801" width="30.7109375" style="48" customWidth="1"/>
    <col min="12802" max="12802" width="30.140625" style="48" customWidth="1"/>
    <col min="12803" max="12803" width="52.85546875" style="48" customWidth="1"/>
    <col min="12804" max="12804" width="13" style="48" customWidth="1"/>
    <col min="12805" max="12805" width="15.42578125" style="48" customWidth="1"/>
    <col min="12806" max="12806" width="16.7109375" style="48" customWidth="1"/>
    <col min="12807" max="13056" width="9.140625" style="48"/>
    <col min="13057" max="13057" width="30.7109375" style="48" customWidth="1"/>
    <col min="13058" max="13058" width="30.140625" style="48" customWidth="1"/>
    <col min="13059" max="13059" width="52.85546875" style="48" customWidth="1"/>
    <col min="13060" max="13060" width="13" style="48" customWidth="1"/>
    <col min="13061" max="13061" width="15.42578125" style="48" customWidth="1"/>
    <col min="13062" max="13062" width="16.7109375" style="48" customWidth="1"/>
    <col min="13063" max="13312" width="9.140625" style="48"/>
    <col min="13313" max="13313" width="30.7109375" style="48" customWidth="1"/>
    <col min="13314" max="13314" width="30.140625" style="48" customWidth="1"/>
    <col min="13315" max="13315" width="52.85546875" style="48" customWidth="1"/>
    <col min="13316" max="13316" width="13" style="48" customWidth="1"/>
    <col min="13317" max="13317" width="15.42578125" style="48" customWidth="1"/>
    <col min="13318" max="13318" width="16.7109375" style="48" customWidth="1"/>
    <col min="13319" max="13568" width="9.140625" style="48"/>
    <col min="13569" max="13569" width="30.7109375" style="48" customWidth="1"/>
    <col min="13570" max="13570" width="30.140625" style="48" customWidth="1"/>
    <col min="13571" max="13571" width="52.85546875" style="48" customWidth="1"/>
    <col min="13572" max="13572" width="13" style="48" customWidth="1"/>
    <col min="13573" max="13573" width="15.42578125" style="48" customWidth="1"/>
    <col min="13574" max="13574" width="16.7109375" style="48" customWidth="1"/>
    <col min="13575" max="13824" width="9.140625" style="48"/>
    <col min="13825" max="13825" width="30.7109375" style="48" customWidth="1"/>
    <col min="13826" max="13826" width="30.140625" style="48" customWidth="1"/>
    <col min="13827" max="13827" width="52.85546875" style="48" customWidth="1"/>
    <col min="13828" max="13828" width="13" style="48" customWidth="1"/>
    <col min="13829" max="13829" width="15.42578125" style="48" customWidth="1"/>
    <col min="13830" max="13830" width="16.7109375" style="48" customWidth="1"/>
    <col min="13831" max="14080" width="9.140625" style="48"/>
    <col min="14081" max="14081" width="30.7109375" style="48" customWidth="1"/>
    <col min="14082" max="14082" width="30.140625" style="48" customWidth="1"/>
    <col min="14083" max="14083" width="52.85546875" style="48" customWidth="1"/>
    <col min="14084" max="14084" width="13" style="48" customWidth="1"/>
    <col min="14085" max="14085" width="15.42578125" style="48" customWidth="1"/>
    <col min="14086" max="14086" width="16.7109375" style="48" customWidth="1"/>
    <col min="14087" max="14336" width="9.140625" style="48"/>
    <col min="14337" max="14337" width="30.7109375" style="48" customWidth="1"/>
    <col min="14338" max="14338" width="30.140625" style="48" customWidth="1"/>
    <col min="14339" max="14339" width="52.85546875" style="48" customWidth="1"/>
    <col min="14340" max="14340" width="13" style="48" customWidth="1"/>
    <col min="14341" max="14341" width="15.42578125" style="48" customWidth="1"/>
    <col min="14342" max="14342" width="16.7109375" style="48" customWidth="1"/>
    <col min="14343" max="14592" width="9.140625" style="48"/>
    <col min="14593" max="14593" width="30.7109375" style="48" customWidth="1"/>
    <col min="14594" max="14594" width="30.140625" style="48" customWidth="1"/>
    <col min="14595" max="14595" width="52.85546875" style="48" customWidth="1"/>
    <col min="14596" max="14596" width="13" style="48" customWidth="1"/>
    <col min="14597" max="14597" width="15.42578125" style="48" customWidth="1"/>
    <col min="14598" max="14598" width="16.7109375" style="48" customWidth="1"/>
    <col min="14599" max="14848" width="9.140625" style="48"/>
    <col min="14849" max="14849" width="30.7109375" style="48" customWidth="1"/>
    <col min="14850" max="14850" width="30.140625" style="48" customWidth="1"/>
    <col min="14851" max="14851" width="52.85546875" style="48" customWidth="1"/>
    <col min="14852" max="14852" width="13" style="48" customWidth="1"/>
    <col min="14853" max="14853" width="15.42578125" style="48" customWidth="1"/>
    <col min="14854" max="14854" width="16.7109375" style="48" customWidth="1"/>
    <col min="14855" max="15104" width="9.140625" style="48"/>
    <col min="15105" max="15105" width="30.7109375" style="48" customWidth="1"/>
    <col min="15106" max="15106" width="30.140625" style="48" customWidth="1"/>
    <col min="15107" max="15107" width="52.85546875" style="48" customWidth="1"/>
    <col min="15108" max="15108" width="13" style="48" customWidth="1"/>
    <col min="15109" max="15109" width="15.42578125" style="48" customWidth="1"/>
    <col min="15110" max="15110" width="16.7109375" style="48" customWidth="1"/>
    <col min="15111" max="15360" width="9.140625" style="48"/>
    <col min="15361" max="15361" width="30.7109375" style="48" customWidth="1"/>
    <col min="15362" max="15362" width="30.140625" style="48" customWidth="1"/>
    <col min="15363" max="15363" width="52.85546875" style="48" customWidth="1"/>
    <col min="15364" max="15364" width="13" style="48" customWidth="1"/>
    <col min="15365" max="15365" width="15.42578125" style="48" customWidth="1"/>
    <col min="15366" max="15366" width="16.7109375" style="48" customWidth="1"/>
    <col min="15367" max="15616" width="9.140625" style="48"/>
    <col min="15617" max="15617" width="30.7109375" style="48" customWidth="1"/>
    <col min="15618" max="15618" width="30.140625" style="48" customWidth="1"/>
    <col min="15619" max="15619" width="52.85546875" style="48" customWidth="1"/>
    <col min="15620" max="15620" width="13" style="48" customWidth="1"/>
    <col min="15621" max="15621" width="15.42578125" style="48" customWidth="1"/>
    <col min="15622" max="15622" width="16.7109375" style="48" customWidth="1"/>
    <col min="15623" max="15872" width="9.140625" style="48"/>
    <col min="15873" max="15873" width="30.7109375" style="48" customWidth="1"/>
    <col min="15874" max="15874" width="30.140625" style="48" customWidth="1"/>
    <col min="15875" max="15875" width="52.85546875" style="48" customWidth="1"/>
    <col min="15876" max="15876" width="13" style="48" customWidth="1"/>
    <col min="15877" max="15877" width="15.42578125" style="48" customWidth="1"/>
    <col min="15878" max="15878" width="16.7109375" style="48" customWidth="1"/>
    <col min="15879" max="16128" width="9.140625" style="48"/>
    <col min="16129" max="16129" width="30.7109375" style="48" customWidth="1"/>
    <col min="16130" max="16130" width="30.140625" style="48" customWidth="1"/>
    <col min="16131" max="16131" width="52.85546875" style="48" customWidth="1"/>
    <col min="16132" max="16132" width="13" style="48" customWidth="1"/>
    <col min="16133" max="16133" width="15.42578125" style="48" customWidth="1"/>
    <col min="16134" max="16134" width="16.7109375" style="48" customWidth="1"/>
    <col min="16135" max="16384" width="9.140625" style="48"/>
  </cols>
  <sheetData>
    <row r="1" spans="1:6" s="42" customFormat="1" ht="36" x14ac:dyDescent="0.2">
      <c r="A1" s="38" t="s">
        <v>395</v>
      </c>
      <c r="B1" s="38" t="s">
        <v>396</v>
      </c>
      <c r="C1" s="39" t="s">
        <v>397</v>
      </c>
      <c r="D1" s="39" t="s">
        <v>1</v>
      </c>
      <c r="E1" s="40" t="s">
        <v>2</v>
      </c>
      <c r="F1" s="41" t="s">
        <v>398</v>
      </c>
    </row>
    <row r="2" spans="1:6" ht="20.100000000000001" customHeight="1" x14ac:dyDescent="0.2">
      <c r="A2" s="43" t="s">
        <v>152</v>
      </c>
      <c r="B2" s="43" t="s">
        <v>399</v>
      </c>
      <c r="C2" s="44" t="s">
        <v>400</v>
      </c>
      <c r="D2" s="45" t="s">
        <v>401</v>
      </c>
      <c r="E2" s="46">
        <v>944</v>
      </c>
      <c r="F2" s="47" t="s">
        <v>402</v>
      </c>
    </row>
    <row r="3" spans="1:6" ht="24" x14ac:dyDescent="0.2">
      <c r="A3" s="43" t="s">
        <v>152</v>
      </c>
      <c r="B3" s="43" t="s">
        <v>399</v>
      </c>
      <c r="C3" s="44" t="s">
        <v>403</v>
      </c>
      <c r="D3" s="45" t="s">
        <v>401</v>
      </c>
      <c r="E3" s="46">
        <v>590</v>
      </c>
      <c r="F3" s="47" t="s">
        <v>402</v>
      </c>
    </row>
    <row r="4" spans="1:6" ht="36" x14ac:dyDescent="0.2">
      <c r="A4" s="49" t="s">
        <v>143</v>
      </c>
      <c r="B4" s="49" t="s">
        <v>404</v>
      </c>
      <c r="C4" s="49" t="s">
        <v>405</v>
      </c>
      <c r="D4" s="50" t="s">
        <v>401</v>
      </c>
      <c r="E4" s="51">
        <v>5000.5</v>
      </c>
      <c r="F4" s="52" t="s">
        <v>406</v>
      </c>
    </row>
    <row r="5" spans="1:6" ht="36" x14ac:dyDescent="0.2">
      <c r="A5" s="49" t="s">
        <v>143</v>
      </c>
      <c r="B5" s="49" t="s">
        <v>404</v>
      </c>
      <c r="C5" s="49" t="s">
        <v>407</v>
      </c>
      <c r="D5" s="50" t="s">
        <v>401</v>
      </c>
      <c r="E5" s="51">
        <v>10133.5</v>
      </c>
      <c r="F5" s="52" t="s">
        <v>406</v>
      </c>
    </row>
    <row r="6" spans="1:6" ht="36" x14ac:dyDescent="0.2">
      <c r="A6" s="49" t="s">
        <v>143</v>
      </c>
      <c r="B6" s="49" t="s">
        <v>404</v>
      </c>
      <c r="C6" s="49" t="s">
        <v>408</v>
      </c>
      <c r="D6" s="50" t="s">
        <v>401</v>
      </c>
      <c r="E6" s="51">
        <v>25488</v>
      </c>
      <c r="F6" s="52" t="s">
        <v>406</v>
      </c>
    </row>
    <row r="7" spans="1:6" ht="36" x14ac:dyDescent="0.2">
      <c r="A7" s="49" t="s">
        <v>143</v>
      </c>
      <c r="B7" s="49" t="s">
        <v>404</v>
      </c>
      <c r="C7" s="49" t="s">
        <v>409</v>
      </c>
      <c r="D7" s="50" t="s">
        <v>401</v>
      </c>
      <c r="E7" s="51">
        <v>61419</v>
      </c>
      <c r="F7" s="52" t="s">
        <v>406</v>
      </c>
    </row>
    <row r="8" spans="1:6" ht="21.95" customHeight="1" x14ac:dyDescent="0.2">
      <c r="A8" s="49" t="s">
        <v>143</v>
      </c>
      <c r="B8" s="49" t="s">
        <v>404</v>
      </c>
      <c r="C8" s="49" t="s">
        <v>410</v>
      </c>
      <c r="D8" s="50" t="s">
        <v>401</v>
      </c>
      <c r="E8" s="51">
        <v>33435.300000000003</v>
      </c>
      <c r="F8" s="52" t="s">
        <v>406</v>
      </c>
    </row>
    <row r="9" spans="1:6" ht="17.100000000000001" customHeight="1" x14ac:dyDescent="0.2">
      <c r="A9" s="49" t="s">
        <v>143</v>
      </c>
      <c r="B9" s="49" t="s">
        <v>404</v>
      </c>
      <c r="C9" s="49" t="s">
        <v>411</v>
      </c>
      <c r="D9" s="50" t="s">
        <v>401</v>
      </c>
      <c r="E9" s="51">
        <v>9410.5</v>
      </c>
      <c r="F9" s="52" t="s">
        <v>406</v>
      </c>
    </row>
    <row r="10" spans="1:6" ht="18.95" customHeight="1" x14ac:dyDescent="0.2">
      <c r="A10" s="49" t="s">
        <v>143</v>
      </c>
      <c r="B10" s="49" t="s">
        <v>404</v>
      </c>
      <c r="C10" s="49" t="s">
        <v>412</v>
      </c>
      <c r="D10" s="50" t="s">
        <v>401</v>
      </c>
      <c r="E10" s="51">
        <v>5929.5</v>
      </c>
      <c r="F10" s="52" t="s">
        <v>406</v>
      </c>
    </row>
    <row r="11" spans="1:6" ht="17.100000000000001" customHeight="1" x14ac:dyDescent="0.2">
      <c r="A11" s="49" t="s">
        <v>143</v>
      </c>
      <c r="B11" s="49" t="s">
        <v>404</v>
      </c>
      <c r="C11" s="49" t="s">
        <v>413</v>
      </c>
      <c r="D11" s="50" t="s">
        <v>401</v>
      </c>
      <c r="E11" s="51">
        <v>65844</v>
      </c>
      <c r="F11" s="52" t="s">
        <v>406</v>
      </c>
    </row>
    <row r="12" spans="1:6" ht="18" customHeight="1" x14ac:dyDescent="0.2">
      <c r="A12" s="49" t="s">
        <v>143</v>
      </c>
      <c r="B12" s="49" t="s">
        <v>404</v>
      </c>
      <c r="C12" s="49" t="s">
        <v>414</v>
      </c>
      <c r="D12" s="50" t="s">
        <v>401</v>
      </c>
      <c r="E12" s="51">
        <v>29393.8</v>
      </c>
      <c r="F12" s="52" t="s">
        <v>406</v>
      </c>
    </row>
    <row r="13" spans="1:6" ht="18" customHeight="1" x14ac:dyDescent="0.2">
      <c r="A13" s="49" t="s">
        <v>143</v>
      </c>
      <c r="B13" s="49" t="s">
        <v>404</v>
      </c>
      <c r="C13" s="49" t="s">
        <v>415</v>
      </c>
      <c r="D13" s="50" t="s">
        <v>401</v>
      </c>
      <c r="E13" s="51">
        <v>27193.1</v>
      </c>
      <c r="F13" s="52" t="s">
        <v>406</v>
      </c>
    </row>
    <row r="14" spans="1:6" ht="48" x14ac:dyDescent="0.2">
      <c r="A14" s="49" t="s">
        <v>143</v>
      </c>
      <c r="B14" s="49" t="s">
        <v>404</v>
      </c>
      <c r="C14" s="49" t="s">
        <v>416</v>
      </c>
      <c r="D14" s="50" t="s">
        <v>401</v>
      </c>
      <c r="E14" s="51">
        <v>50380.1</v>
      </c>
      <c r="F14" s="52" t="s">
        <v>406</v>
      </c>
    </row>
    <row r="15" spans="1:6" ht="48" x14ac:dyDescent="0.2">
      <c r="A15" s="49" t="s">
        <v>143</v>
      </c>
      <c r="B15" s="49" t="s">
        <v>404</v>
      </c>
      <c r="C15" s="49" t="s">
        <v>417</v>
      </c>
      <c r="D15" s="50" t="s">
        <v>401</v>
      </c>
      <c r="E15" s="51">
        <v>29323</v>
      </c>
      <c r="F15" s="52" t="s">
        <v>406</v>
      </c>
    </row>
    <row r="16" spans="1:6" ht="48" x14ac:dyDescent="0.2">
      <c r="A16" s="49" t="s">
        <v>143</v>
      </c>
      <c r="B16" s="49" t="s">
        <v>404</v>
      </c>
      <c r="C16" s="49" t="s">
        <v>418</v>
      </c>
      <c r="D16" s="50" t="s">
        <v>401</v>
      </c>
      <c r="E16" s="51">
        <v>32833.5</v>
      </c>
      <c r="F16" s="52" t="s">
        <v>406</v>
      </c>
    </row>
    <row r="17" spans="1:6" ht="48" x14ac:dyDescent="0.2">
      <c r="A17" s="49" t="s">
        <v>143</v>
      </c>
      <c r="B17" s="49" t="s">
        <v>404</v>
      </c>
      <c r="C17" s="49" t="s">
        <v>419</v>
      </c>
      <c r="D17" s="50" t="s">
        <v>401</v>
      </c>
      <c r="E17" s="51">
        <v>12537.5</v>
      </c>
      <c r="F17" s="52" t="s">
        <v>406</v>
      </c>
    </row>
    <row r="18" spans="1:6" ht="48" x14ac:dyDescent="0.2">
      <c r="A18" s="49" t="s">
        <v>143</v>
      </c>
      <c r="B18" s="49" t="s">
        <v>404</v>
      </c>
      <c r="C18" s="49" t="s">
        <v>420</v>
      </c>
      <c r="D18" s="50" t="s">
        <v>401</v>
      </c>
      <c r="E18" s="51">
        <v>12626</v>
      </c>
      <c r="F18" s="52" t="s">
        <v>406</v>
      </c>
    </row>
    <row r="19" spans="1:6" ht="48" x14ac:dyDescent="0.2">
      <c r="A19" s="49" t="s">
        <v>143</v>
      </c>
      <c r="B19" s="49" t="s">
        <v>404</v>
      </c>
      <c r="C19" s="49" t="s">
        <v>421</v>
      </c>
      <c r="D19" s="50" t="s">
        <v>401</v>
      </c>
      <c r="E19" s="51">
        <v>95892.7</v>
      </c>
      <c r="F19" s="52" t="s">
        <v>406</v>
      </c>
    </row>
    <row r="20" spans="1:6" ht="22.5" customHeight="1" x14ac:dyDescent="0.2">
      <c r="A20" s="49" t="s">
        <v>143</v>
      </c>
      <c r="B20" s="49" t="s">
        <v>404</v>
      </c>
      <c r="C20" s="49" t="s">
        <v>422</v>
      </c>
      <c r="D20" s="50" t="s">
        <v>401</v>
      </c>
      <c r="E20" s="51">
        <v>19706</v>
      </c>
      <c r="F20" s="52" t="s">
        <v>406</v>
      </c>
    </row>
    <row r="21" spans="1:6" ht="22.5" customHeight="1" x14ac:dyDescent="0.2">
      <c r="A21" s="49" t="s">
        <v>143</v>
      </c>
      <c r="B21" s="49" t="s">
        <v>404</v>
      </c>
      <c r="C21" s="49" t="s">
        <v>423</v>
      </c>
      <c r="D21" s="50" t="s">
        <v>401</v>
      </c>
      <c r="E21" s="51">
        <v>30975</v>
      </c>
      <c r="F21" s="52" t="s">
        <v>406</v>
      </c>
    </row>
    <row r="22" spans="1:6" ht="24" x14ac:dyDescent="0.2">
      <c r="A22" s="49" t="s">
        <v>143</v>
      </c>
      <c r="B22" s="49" t="s">
        <v>404</v>
      </c>
      <c r="C22" s="49" t="s">
        <v>424</v>
      </c>
      <c r="D22" s="50" t="s">
        <v>401</v>
      </c>
      <c r="E22" s="51">
        <v>15251.5</v>
      </c>
      <c r="F22" s="52" t="s">
        <v>406</v>
      </c>
    </row>
    <row r="23" spans="1:6" ht="24" x14ac:dyDescent="0.2">
      <c r="A23" s="49" t="s">
        <v>143</v>
      </c>
      <c r="B23" s="49" t="s">
        <v>404</v>
      </c>
      <c r="C23" s="49" t="s">
        <v>425</v>
      </c>
      <c r="D23" s="50" t="s">
        <v>401</v>
      </c>
      <c r="E23" s="51">
        <v>24225.4</v>
      </c>
      <c r="F23" s="52" t="s">
        <v>406</v>
      </c>
    </row>
    <row r="24" spans="1:6" ht="22.5" customHeight="1" x14ac:dyDescent="0.2">
      <c r="A24" s="53" t="s">
        <v>167</v>
      </c>
      <c r="B24" s="53" t="s">
        <v>426</v>
      </c>
      <c r="C24" s="54" t="s">
        <v>427</v>
      </c>
      <c r="D24" s="55" t="s">
        <v>428</v>
      </c>
      <c r="E24" s="56">
        <v>1003</v>
      </c>
      <c r="F24" s="57" t="s">
        <v>429</v>
      </c>
    </row>
    <row r="25" spans="1:6" x14ac:dyDescent="0.2">
      <c r="A25" s="53" t="s">
        <v>167</v>
      </c>
      <c r="B25" s="53" t="s">
        <v>426</v>
      </c>
      <c r="C25" s="54" t="s">
        <v>430</v>
      </c>
      <c r="D25" s="55" t="s">
        <v>428</v>
      </c>
      <c r="E25" s="56">
        <v>1003</v>
      </c>
      <c r="F25" s="57" t="s">
        <v>429</v>
      </c>
    </row>
    <row r="26" spans="1:6" ht="24" customHeight="1" x14ac:dyDescent="0.2">
      <c r="A26" s="53" t="s">
        <v>167</v>
      </c>
      <c r="B26" s="53" t="s">
        <v>426</v>
      </c>
      <c r="C26" s="54" t="s">
        <v>431</v>
      </c>
      <c r="D26" s="55" t="s">
        <v>428</v>
      </c>
      <c r="E26" s="56">
        <v>3009</v>
      </c>
      <c r="F26" s="57" t="s">
        <v>429</v>
      </c>
    </row>
    <row r="27" spans="1:6" x14ac:dyDescent="0.2">
      <c r="A27" s="53" t="s">
        <v>167</v>
      </c>
      <c r="B27" s="53" t="s">
        <v>426</v>
      </c>
      <c r="C27" s="54" t="s">
        <v>432</v>
      </c>
      <c r="D27" s="55" t="s">
        <v>428</v>
      </c>
      <c r="E27" s="56">
        <v>1882.1</v>
      </c>
      <c r="F27" s="57" t="s">
        <v>429</v>
      </c>
    </row>
    <row r="28" spans="1:6" x14ac:dyDescent="0.2">
      <c r="A28" s="53" t="s">
        <v>167</v>
      </c>
      <c r="B28" s="53" t="s">
        <v>426</v>
      </c>
      <c r="C28" s="54" t="s">
        <v>433</v>
      </c>
      <c r="D28" s="55" t="s">
        <v>401</v>
      </c>
      <c r="E28" s="56">
        <v>83.78</v>
      </c>
      <c r="F28" s="57" t="s">
        <v>429</v>
      </c>
    </row>
    <row r="29" spans="1:6" x14ac:dyDescent="0.2">
      <c r="A29" s="53" t="s">
        <v>167</v>
      </c>
      <c r="B29" s="53" t="s">
        <v>426</v>
      </c>
      <c r="C29" s="54" t="s">
        <v>434</v>
      </c>
      <c r="D29" s="55" t="s">
        <v>401</v>
      </c>
      <c r="E29" s="56">
        <v>192.34</v>
      </c>
      <c r="F29" s="57" t="s">
        <v>429</v>
      </c>
    </row>
    <row r="30" spans="1:6" x14ac:dyDescent="0.2">
      <c r="A30" s="53" t="s">
        <v>167</v>
      </c>
      <c r="B30" s="53" t="s">
        <v>426</v>
      </c>
      <c r="C30" s="54" t="s">
        <v>435</v>
      </c>
      <c r="D30" s="55" t="s">
        <v>401</v>
      </c>
      <c r="E30" s="56">
        <v>421.26</v>
      </c>
      <c r="F30" s="57" t="s">
        <v>429</v>
      </c>
    </row>
    <row r="31" spans="1:6" x14ac:dyDescent="0.2">
      <c r="A31" s="58" t="s">
        <v>436</v>
      </c>
      <c r="B31" s="58" t="s">
        <v>437</v>
      </c>
      <c r="C31" s="59" t="s">
        <v>438</v>
      </c>
      <c r="D31" s="60" t="s">
        <v>401</v>
      </c>
      <c r="E31" s="61">
        <v>6500</v>
      </c>
      <c r="F31" s="62" t="s">
        <v>439</v>
      </c>
    </row>
    <row r="32" spans="1:6" x14ac:dyDescent="0.2">
      <c r="A32" s="58" t="s">
        <v>436</v>
      </c>
      <c r="B32" s="58" t="s">
        <v>437</v>
      </c>
      <c r="C32" s="59" t="s">
        <v>440</v>
      </c>
      <c r="D32" s="60" t="s">
        <v>401</v>
      </c>
      <c r="E32" s="61">
        <v>7265.26</v>
      </c>
      <c r="F32" s="62" t="s">
        <v>439</v>
      </c>
    </row>
    <row r="33" spans="1:6" x14ac:dyDescent="0.2">
      <c r="A33" s="58" t="s">
        <v>436</v>
      </c>
      <c r="B33" s="58" t="s">
        <v>437</v>
      </c>
      <c r="C33" s="59" t="s">
        <v>441</v>
      </c>
      <c r="D33" s="60" t="s">
        <v>401</v>
      </c>
      <c r="E33" s="61">
        <v>4675.2539999999999</v>
      </c>
      <c r="F33" s="62" t="s">
        <v>439</v>
      </c>
    </row>
    <row r="34" spans="1:6" x14ac:dyDescent="0.2">
      <c r="A34" s="58" t="s">
        <v>436</v>
      </c>
      <c r="B34" s="58" t="s">
        <v>437</v>
      </c>
      <c r="C34" s="59" t="s">
        <v>442</v>
      </c>
      <c r="D34" s="60" t="s">
        <v>401</v>
      </c>
      <c r="E34" s="61">
        <v>16785.5</v>
      </c>
      <c r="F34" s="62" t="s">
        <v>439</v>
      </c>
    </row>
    <row r="35" spans="1:6" x14ac:dyDescent="0.2">
      <c r="A35" s="58" t="s">
        <v>436</v>
      </c>
      <c r="B35" s="58" t="s">
        <v>437</v>
      </c>
      <c r="C35" s="59" t="s">
        <v>443</v>
      </c>
      <c r="D35" s="60" t="s">
        <v>401</v>
      </c>
      <c r="E35" s="61">
        <v>15163</v>
      </c>
      <c r="F35" s="62" t="s">
        <v>439</v>
      </c>
    </row>
    <row r="36" spans="1:6" x14ac:dyDescent="0.2">
      <c r="A36" s="63" t="s">
        <v>236</v>
      </c>
      <c r="B36" s="63" t="s">
        <v>444</v>
      </c>
      <c r="C36" s="64" t="s">
        <v>445</v>
      </c>
      <c r="D36" s="65" t="s">
        <v>401</v>
      </c>
      <c r="E36" s="66">
        <v>2330.5</v>
      </c>
      <c r="F36" s="67" t="s">
        <v>446</v>
      </c>
    </row>
    <row r="37" spans="1:6" x14ac:dyDescent="0.2">
      <c r="A37" s="63" t="s">
        <v>236</v>
      </c>
      <c r="B37" s="63" t="s">
        <v>444</v>
      </c>
      <c r="C37" s="64" t="s">
        <v>447</v>
      </c>
      <c r="D37" s="65"/>
      <c r="E37" s="66">
        <v>1150</v>
      </c>
      <c r="F37" s="67" t="s">
        <v>446</v>
      </c>
    </row>
    <row r="38" spans="1:6" ht="24" x14ac:dyDescent="0.2">
      <c r="A38" s="63" t="s">
        <v>236</v>
      </c>
      <c r="B38" s="63" t="s">
        <v>444</v>
      </c>
      <c r="C38" s="64" t="s">
        <v>448</v>
      </c>
      <c r="D38" s="65" t="s">
        <v>401</v>
      </c>
      <c r="E38" s="66">
        <v>2330.5</v>
      </c>
      <c r="F38" s="67" t="s">
        <v>446</v>
      </c>
    </row>
    <row r="39" spans="1:6" ht="36" x14ac:dyDescent="0.2">
      <c r="A39" s="63" t="s">
        <v>236</v>
      </c>
      <c r="B39" s="63" t="s">
        <v>444</v>
      </c>
      <c r="C39" s="64" t="s">
        <v>449</v>
      </c>
      <c r="D39" s="65" t="s">
        <v>401</v>
      </c>
      <c r="E39" s="66">
        <v>3009</v>
      </c>
      <c r="F39" s="67" t="s">
        <v>446</v>
      </c>
    </row>
    <row r="40" spans="1:6" ht="36" x14ac:dyDescent="0.2">
      <c r="A40" s="63" t="s">
        <v>236</v>
      </c>
      <c r="B40" s="63" t="s">
        <v>444</v>
      </c>
      <c r="C40" s="64" t="s">
        <v>450</v>
      </c>
      <c r="D40" s="65" t="s">
        <v>401</v>
      </c>
      <c r="E40" s="66">
        <v>1150.5</v>
      </c>
      <c r="F40" s="67" t="s">
        <v>446</v>
      </c>
    </row>
    <row r="41" spans="1:6" ht="36" x14ac:dyDescent="0.2">
      <c r="A41" s="63" t="s">
        <v>236</v>
      </c>
      <c r="B41" s="63" t="s">
        <v>444</v>
      </c>
      <c r="C41" s="64" t="s">
        <v>451</v>
      </c>
      <c r="D41" s="65" t="s">
        <v>401</v>
      </c>
      <c r="E41" s="66">
        <v>1150.5</v>
      </c>
      <c r="F41" s="67" t="s">
        <v>446</v>
      </c>
    </row>
    <row r="42" spans="1:6" ht="24" x14ac:dyDescent="0.2">
      <c r="A42" s="63" t="s">
        <v>236</v>
      </c>
      <c r="B42" s="63" t="s">
        <v>444</v>
      </c>
      <c r="C42" s="64" t="s">
        <v>452</v>
      </c>
      <c r="D42" s="65" t="s">
        <v>401</v>
      </c>
      <c r="E42" s="66">
        <v>1947</v>
      </c>
      <c r="F42" s="67" t="s">
        <v>446</v>
      </c>
    </row>
    <row r="43" spans="1:6" ht="22.5" customHeight="1" x14ac:dyDescent="0.2">
      <c r="A43" s="63" t="s">
        <v>236</v>
      </c>
      <c r="B43" s="63" t="s">
        <v>444</v>
      </c>
      <c r="C43" s="64" t="s">
        <v>453</v>
      </c>
      <c r="D43" s="65" t="s">
        <v>401</v>
      </c>
      <c r="E43" s="66">
        <v>2212.5</v>
      </c>
      <c r="F43" s="67" t="s">
        <v>446</v>
      </c>
    </row>
    <row r="44" spans="1:6" ht="18.95" customHeight="1" x14ac:dyDescent="0.2">
      <c r="A44" s="68" t="s">
        <v>454</v>
      </c>
      <c r="B44" s="68" t="s">
        <v>455</v>
      </c>
      <c r="C44" s="69" t="s">
        <v>456</v>
      </c>
      <c r="D44" s="70" t="s">
        <v>401</v>
      </c>
      <c r="E44" s="71">
        <v>11210</v>
      </c>
      <c r="F44" s="72" t="s">
        <v>457</v>
      </c>
    </row>
    <row r="45" spans="1:6" ht="17.100000000000001" customHeight="1" x14ac:dyDescent="0.2">
      <c r="A45" s="68" t="s">
        <v>454</v>
      </c>
      <c r="B45" s="68" t="s">
        <v>455</v>
      </c>
      <c r="C45" s="69" t="s">
        <v>458</v>
      </c>
      <c r="D45" s="70" t="s">
        <v>401</v>
      </c>
      <c r="E45" s="71">
        <v>15692.82</v>
      </c>
      <c r="F45" s="72" t="s">
        <v>457</v>
      </c>
    </row>
    <row r="46" spans="1:6" x14ac:dyDescent="0.2">
      <c r="A46" s="68" t="s">
        <v>454</v>
      </c>
      <c r="B46" s="68" t="s">
        <v>455</v>
      </c>
      <c r="C46" s="69" t="s">
        <v>459</v>
      </c>
      <c r="D46" s="70" t="s">
        <v>401</v>
      </c>
      <c r="E46" s="71">
        <v>342200</v>
      </c>
      <c r="F46" s="72" t="s">
        <v>457</v>
      </c>
    </row>
    <row r="47" spans="1:6" ht="21" customHeight="1" x14ac:dyDescent="0.2">
      <c r="A47" s="68" t="s">
        <v>454</v>
      </c>
      <c r="B47" s="68" t="s">
        <v>455</v>
      </c>
      <c r="C47" s="69" t="s">
        <v>460</v>
      </c>
      <c r="D47" s="70" t="s">
        <v>401</v>
      </c>
      <c r="E47" s="71">
        <v>6254</v>
      </c>
      <c r="F47" s="72" t="s">
        <v>457</v>
      </c>
    </row>
    <row r="48" spans="1:6" ht="14.1" customHeight="1" x14ac:dyDescent="0.2">
      <c r="A48" s="68" t="s">
        <v>454</v>
      </c>
      <c r="B48" s="68" t="s">
        <v>455</v>
      </c>
      <c r="C48" s="69" t="s">
        <v>461</v>
      </c>
      <c r="D48" s="70" t="s">
        <v>401</v>
      </c>
      <c r="E48" s="71">
        <v>531000</v>
      </c>
      <c r="F48" s="72" t="s">
        <v>457</v>
      </c>
    </row>
    <row r="49" spans="1:6" ht="24" x14ac:dyDescent="0.2">
      <c r="A49" s="68" t="s">
        <v>454</v>
      </c>
      <c r="B49" s="68" t="s">
        <v>455</v>
      </c>
      <c r="C49" s="69" t="s">
        <v>462</v>
      </c>
      <c r="D49" s="70" t="s">
        <v>401</v>
      </c>
      <c r="E49" s="71">
        <v>49794.525000000001</v>
      </c>
      <c r="F49" s="72" t="s">
        <v>457</v>
      </c>
    </row>
    <row r="50" spans="1:6" x14ac:dyDescent="0.2">
      <c r="A50" s="68" t="s">
        <v>454</v>
      </c>
      <c r="B50" s="68" t="s">
        <v>455</v>
      </c>
      <c r="C50" s="69" t="s">
        <v>463</v>
      </c>
      <c r="D50" s="70" t="s">
        <v>401</v>
      </c>
      <c r="E50" s="71">
        <v>275000</v>
      </c>
      <c r="F50" s="72" t="s">
        <v>457</v>
      </c>
    </row>
    <row r="51" spans="1:6" ht="24" x14ac:dyDescent="0.2">
      <c r="A51" s="68" t="s">
        <v>454</v>
      </c>
      <c r="B51" s="68" t="s">
        <v>455</v>
      </c>
      <c r="C51" s="69" t="s">
        <v>464</v>
      </c>
      <c r="D51" s="70" t="s">
        <v>401</v>
      </c>
      <c r="E51" s="71">
        <v>8407.5</v>
      </c>
      <c r="F51" s="72" t="s">
        <v>457</v>
      </c>
    </row>
    <row r="52" spans="1:6" ht="15.95" customHeight="1" x14ac:dyDescent="0.2">
      <c r="A52" s="68" t="s">
        <v>454</v>
      </c>
      <c r="B52" s="68" t="s">
        <v>455</v>
      </c>
      <c r="C52" s="69" t="s">
        <v>465</v>
      </c>
      <c r="D52" s="70" t="s">
        <v>401</v>
      </c>
      <c r="E52" s="71">
        <v>96885.151100000003</v>
      </c>
      <c r="F52" s="72" t="s">
        <v>457</v>
      </c>
    </row>
    <row r="53" spans="1:6" ht="15" customHeight="1" x14ac:dyDescent="0.2">
      <c r="A53" s="68" t="s">
        <v>454</v>
      </c>
      <c r="B53" s="68" t="s">
        <v>455</v>
      </c>
      <c r="C53" s="69" t="s">
        <v>466</v>
      </c>
      <c r="D53" s="70" t="s">
        <v>401</v>
      </c>
      <c r="E53" s="71">
        <v>250160</v>
      </c>
      <c r="F53" s="72" t="s">
        <v>457</v>
      </c>
    </row>
    <row r="54" spans="1:6" ht="24" x14ac:dyDescent="0.2">
      <c r="A54" s="68" t="s">
        <v>454</v>
      </c>
      <c r="B54" s="68" t="s">
        <v>455</v>
      </c>
      <c r="C54" s="69" t="s">
        <v>467</v>
      </c>
      <c r="D54" s="70" t="s">
        <v>401</v>
      </c>
      <c r="E54" s="71">
        <v>2950</v>
      </c>
      <c r="F54" s="72" t="s">
        <v>457</v>
      </c>
    </row>
    <row r="55" spans="1:6" ht="14.1" customHeight="1" x14ac:dyDescent="0.2">
      <c r="A55" s="68" t="s">
        <v>454</v>
      </c>
      <c r="B55" s="68" t="s">
        <v>455</v>
      </c>
      <c r="C55" s="69" t="s">
        <v>468</v>
      </c>
      <c r="D55" s="70" t="s">
        <v>401</v>
      </c>
      <c r="E55" s="71">
        <v>226560</v>
      </c>
      <c r="F55" s="72" t="s">
        <v>457</v>
      </c>
    </row>
    <row r="56" spans="1:6" ht="30.75" customHeight="1" x14ac:dyDescent="0.2">
      <c r="A56" s="68" t="s">
        <v>454</v>
      </c>
      <c r="B56" s="68" t="s">
        <v>455</v>
      </c>
      <c r="C56" s="69" t="s">
        <v>469</v>
      </c>
      <c r="D56" s="70" t="s">
        <v>401</v>
      </c>
      <c r="E56" s="71">
        <v>501500</v>
      </c>
      <c r="F56" s="72" t="s">
        <v>457</v>
      </c>
    </row>
    <row r="57" spans="1:6" ht="15" customHeight="1" x14ac:dyDescent="0.2">
      <c r="A57" s="68" t="s">
        <v>454</v>
      </c>
      <c r="B57" s="68" t="s">
        <v>455</v>
      </c>
      <c r="C57" s="69" t="s">
        <v>470</v>
      </c>
      <c r="D57" s="70" t="s">
        <v>401</v>
      </c>
      <c r="E57" s="71">
        <v>41300</v>
      </c>
      <c r="F57" s="72" t="s">
        <v>457</v>
      </c>
    </row>
    <row r="58" spans="1:6" ht="24" customHeight="1" x14ac:dyDescent="0.2">
      <c r="A58" s="68" t="s">
        <v>454</v>
      </c>
      <c r="B58" s="68" t="s">
        <v>455</v>
      </c>
      <c r="C58" s="69" t="s">
        <v>471</v>
      </c>
      <c r="D58" s="70" t="s">
        <v>401</v>
      </c>
      <c r="E58" s="71">
        <v>49560</v>
      </c>
      <c r="F58" s="72" t="s">
        <v>457</v>
      </c>
    </row>
    <row r="59" spans="1:6" ht="14.1" customHeight="1" x14ac:dyDescent="0.2">
      <c r="A59" s="68" t="s">
        <v>454</v>
      </c>
      <c r="B59" s="68" t="s">
        <v>455</v>
      </c>
      <c r="C59" s="69" t="s">
        <v>472</v>
      </c>
      <c r="D59" s="70" t="s">
        <v>401</v>
      </c>
      <c r="E59" s="71">
        <v>188800</v>
      </c>
      <c r="F59" s="72" t="s">
        <v>457</v>
      </c>
    </row>
    <row r="60" spans="1:6" ht="15" customHeight="1" x14ac:dyDescent="0.2">
      <c r="A60" s="68" t="s">
        <v>454</v>
      </c>
      <c r="B60" s="68" t="s">
        <v>455</v>
      </c>
      <c r="C60" s="69" t="s">
        <v>473</v>
      </c>
      <c r="D60" s="70" t="s">
        <v>401</v>
      </c>
      <c r="E60" s="71">
        <v>27140</v>
      </c>
      <c r="F60" s="72" t="s">
        <v>457</v>
      </c>
    </row>
    <row r="61" spans="1:6" ht="15.95" customHeight="1" x14ac:dyDescent="0.2">
      <c r="A61" s="68" t="s">
        <v>454</v>
      </c>
      <c r="B61" s="68" t="s">
        <v>455</v>
      </c>
      <c r="C61" s="69" t="s">
        <v>474</v>
      </c>
      <c r="D61" s="70" t="s">
        <v>401</v>
      </c>
      <c r="E61" s="71">
        <v>49219.1806</v>
      </c>
      <c r="F61" s="72" t="s">
        <v>457</v>
      </c>
    </row>
    <row r="62" spans="1:6" ht="18.95" customHeight="1" x14ac:dyDescent="0.2">
      <c r="A62" s="68" t="s">
        <v>454</v>
      </c>
      <c r="B62" s="68" t="s">
        <v>455</v>
      </c>
      <c r="C62" s="69" t="s">
        <v>475</v>
      </c>
      <c r="D62" s="70" t="s">
        <v>401</v>
      </c>
      <c r="E62" s="71">
        <v>26137.0707</v>
      </c>
      <c r="F62" s="72" t="s">
        <v>457</v>
      </c>
    </row>
    <row r="63" spans="1:6" ht="20.100000000000001" customHeight="1" x14ac:dyDescent="0.2">
      <c r="A63" s="68" t="s">
        <v>454</v>
      </c>
      <c r="B63" s="68" t="s">
        <v>455</v>
      </c>
      <c r="C63" s="69" t="s">
        <v>476</v>
      </c>
      <c r="D63" s="70" t="s">
        <v>401</v>
      </c>
      <c r="E63" s="71">
        <v>105563.74400000001</v>
      </c>
      <c r="F63" s="72" t="s">
        <v>457</v>
      </c>
    </row>
    <row r="64" spans="1:6" ht="18.95" customHeight="1" x14ac:dyDescent="0.2">
      <c r="A64" s="68" t="s">
        <v>454</v>
      </c>
      <c r="B64" s="68" t="s">
        <v>455</v>
      </c>
      <c r="C64" s="69" t="s">
        <v>477</v>
      </c>
      <c r="D64" s="70" t="s">
        <v>401</v>
      </c>
      <c r="E64" s="71">
        <v>6490</v>
      </c>
      <c r="F64" s="72" t="s">
        <v>457</v>
      </c>
    </row>
    <row r="65" spans="1:6" ht="15" customHeight="1" x14ac:dyDescent="0.2">
      <c r="A65" s="68" t="s">
        <v>454</v>
      </c>
      <c r="B65" s="68" t="s">
        <v>455</v>
      </c>
      <c r="C65" s="69" t="s">
        <v>478</v>
      </c>
      <c r="D65" s="70" t="s">
        <v>401</v>
      </c>
      <c r="E65" s="71">
        <v>30335.3338</v>
      </c>
      <c r="F65" s="72" t="s">
        <v>457</v>
      </c>
    </row>
    <row r="66" spans="1:6" ht="24" x14ac:dyDescent="0.2">
      <c r="A66" s="68" t="s">
        <v>454</v>
      </c>
      <c r="B66" s="68" t="s">
        <v>455</v>
      </c>
      <c r="C66" s="69" t="s">
        <v>479</v>
      </c>
      <c r="D66" s="70" t="s">
        <v>401</v>
      </c>
      <c r="E66" s="71">
        <v>72981.654699999999</v>
      </c>
      <c r="F66" s="72" t="s">
        <v>457</v>
      </c>
    </row>
    <row r="67" spans="1:6" x14ac:dyDescent="0.2">
      <c r="A67" s="68" t="s">
        <v>454</v>
      </c>
      <c r="B67" s="68" t="s">
        <v>455</v>
      </c>
      <c r="C67" s="69" t="s">
        <v>480</v>
      </c>
      <c r="D67" s="70" t="s">
        <v>401</v>
      </c>
      <c r="E67" s="71">
        <v>172048.60250000001</v>
      </c>
      <c r="F67" s="72" t="s">
        <v>457</v>
      </c>
    </row>
    <row r="68" spans="1:6" x14ac:dyDescent="0.2">
      <c r="A68" s="68" t="s">
        <v>454</v>
      </c>
      <c r="B68" s="68" t="s">
        <v>455</v>
      </c>
      <c r="C68" s="69" t="s">
        <v>481</v>
      </c>
      <c r="D68" s="70" t="s">
        <v>401</v>
      </c>
      <c r="E68" s="71">
        <v>104465.4</v>
      </c>
      <c r="F68" s="72" t="s">
        <v>457</v>
      </c>
    </row>
    <row r="69" spans="1:6" x14ac:dyDescent="0.2">
      <c r="A69" s="68" t="s">
        <v>454</v>
      </c>
      <c r="B69" s="68" t="s">
        <v>455</v>
      </c>
      <c r="C69" s="69" t="s">
        <v>482</v>
      </c>
      <c r="D69" s="70" t="s">
        <v>401</v>
      </c>
      <c r="E69" s="71">
        <v>8314.2916999999998</v>
      </c>
      <c r="F69" s="72" t="s">
        <v>457</v>
      </c>
    </row>
    <row r="70" spans="1:6" x14ac:dyDescent="0.2">
      <c r="A70" s="68" t="s">
        <v>454</v>
      </c>
      <c r="B70" s="68" t="s">
        <v>455</v>
      </c>
      <c r="C70" s="69" t="s">
        <v>483</v>
      </c>
      <c r="D70" s="70" t="s">
        <v>401</v>
      </c>
      <c r="E70" s="71">
        <v>198806.39999999999</v>
      </c>
      <c r="F70" s="72" t="s">
        <v>457</v>
      </c>
    </row>
    <row r="71" spans="1:6" x14ac:dyDescent="0.2">
      <c r="A71" s="68" t="s">
        <v>454</v>
      </c>
      <c r="B71" s="68" t="s">
        <v>455</v>
      </c>
      <c r="C71" s="69" t="s">
        <v>484</v>
      </c>
      <c r="D71" s="70" t="s">
        <v>401</v>
      </c>
      <c r="E71" s="71">
        <v>11313.84</v>
      </c>
      <c r="F71" s="72" t="s">
        <v>457</v>
      </c>
    </row>
    <row r="72" spans="1:6" x14ac:dyDescent="0.2">
      <c r="A72" s="68" t="s">
        <v>454</v>
      </c>
      <c r="B72" s="68" t="s">
        <v>455</v>
      </c>
      <c r="C72" s="69" t="s">
        <v>485</v>
      </c>
      <c r="D72" s="70" t="s">
        <v>401</v>
      </c>
      <c r="E72" s="71">
        <v>469017.40850000002</v>
      </c>
      <c r="F72" s="72" t="s">
        <v>457</v>
      </c>
    </row>
    <row r="73" spans="1:6" ht="24" x14ac:dyDescent="0.2">
      <c r="A73" s="68" t="s">
        <v>454</v>
      </c>
      <c r="B73" s="68" t="s">
        <v>455</v>
      </c>
      <c r="C73" s="69" t="s">
        <v>486</v>
      </c>
      <c r="D73" s="70" t="s">
        <v>401</v>
      </c>
      <c r="E73" s="71">
        <v>4501.7</v>
      </c>
      <c r="F73" s="72" t="s">
        <v>457</v>
      </c>
    </row>
    <row r="74" spans="1:6" x14ac:dyDescent="0.2">
      <c r="A74" s="68" t="s">
        <v>454</v>
      </c>
      <c r="B74" s="68" t="s">
        <v>455</v>
      </c>
      <c r="C74" s="69" t="s">
        <v>487</v>
      </c>
      <c r="D74" s="70" t="s">
        <v>401</v>
      </c>
      <c r="E74" s="71">
        <v>161582.93400000001</v>
      </c>
      <c r="F74" s="72" t="s">
        <v>457</v>
      </c>
    </row>
    <row r="75" spans="1:6" ht="24" x14ac:dyDescent="0.2">
      <c r="A75" s="68" t="s">
        <v>454</v>
      </c>
      <c r="B75" s="68" t="s">
        <v>455</v>
      </c>
      <c r="C75" s="69" t="s">
        <v>488</v>
      </c>
      <c r="D75" s="70" t="s">
        <v>401</v>
      </c>
      <c r="E75" s="71">
        <v>344224.6911</v>
      </c>
      <c r="F75" s="72" t="s">
        <v>457</v>
      </c>
    </row>
    <row r="76" spans="1:6" x14ac:dyDescent="0.2">
      <c r="A76" s="68" t="s">
        <v>454</v>
      </c>
      <c r="B76" s="68" t="s">
        <v>455</v>
      </c>
      <c r="C76" s="69" t="s">
        <v>489</v>
      </c>
      <c r="D76" s="70" t="s">
        <v>401</v>
      </c>
      <c r="E76" s="71">
        <v>24151.661800000002</v>
      </c>
      <c r="F76" s="72" t="s">
        <v>457</v>
      </c>
    </row>
    <row r="77" spans="1:6" x14ac:dyDescent="0.2">
      <c r="A77" s="68" t="s">
        <v>454</v>
      </c>
      <c r="B77" s="68" t="s">
        <v>455</v>
      </c>
      <c r="C77" s="69" t="s">
        <v>490</v>
      </c>
      <c r="D77" s="70" t="s">
        <v>401</v>
      </c>
      <c r="E77" s="71">
        <v>12836.04</v>
      </c>
      <c r="F77" s="72" t="s">
        <v>457</v>
      </c>
    </row>
    <row r="78" spans="1:6" ht="24" x14ac:dyDescent="0.2">
      <c r="A78" s="68" t="s">
        <v>454</v>
      </c>
      <c r="B78" s="68" t="s">
        <v>455</v>
      </c>
      <c r="C78" s="69" t="s">
        <v>491</v>
      </c>
      <c r="D78" s="70" t="s">
        <v>401</v>
      </c>
      <c r="E78" s="71">
        <v>45994.842499999999</v>
      </c>
      <c r="F78" s="72" t="s">
        <v>457</v>
      </c>
    </row>
    <row r="79" spans="1:6" x14ac:dyDescent="0.2">
      <c r="A79" s="68" t="s">
        <v>454</v>
      </c>
      <c r="B79" s="68" t="s">
        <v>455</v>
      </c>
      <c r="C79" s="69" t="s">
        <v>492</v>
      </c>
      <c r="D79" s="70" t="s">
        <v>401</v>
      </c>
      <c r="E79" s="71">
        <v>111029.4216</v>
      </c>
      <c r="F79" s="72" t="s">
        <v>457</v>
      </c>
    </row>
    <row r="80" spans="1:6" x14ac:dyDescent="0.2">
      <c r="A80" s="68" t="s">
        <v>454</v>
      </c>
      <c r="B80" s="68" t="s">
        <v>455</v>
      </c>
      <c r="C80" s="69" t="s">
        <v>493</v>
      </c>
      <c r="D80" s="70" t="s">
        <v>401</v>
      </c>
      <c r="E80" s="71">
        <v>1770</v>
      </c>
      <c r="F80" s="72" t="s">
        <v>457</v>
      </c>
    </row>
    <row r="81" spans="1:6" ht="24" x14ac:dyDescent="0.2">
      <c r="A81" s="68" t="s">
        <v>454</v>
      </c>
      <c r="B81" s="68" t="s">
        <v>455</v>
      </c>
      <c r="C81" s="69" t="s">
        <v>494</v>
      </c>
      <c r="D81" s="70" t="s">
        <v>401</v>
      </c>
      <c r="E81" s="71">
        <v>4524.9931999999999</v>
      </c>
      <c r="F81" s="72" t="s">
        <v>457</v>
      </c>
    </row>
    <row r="82" spans="1:6" ht="18.75" customHeight="1" x14ac:dyDescent="0.2">
      <c r="A82" s="68" t="s">
        <v>454</v>
      </c>
      <c r="B82" s="68" t="s">
        <v>455</v>
      </c>
      <c r="C82" s="69" t="s">
        <v>495</v>
      </c>
      <c r="D82" s="70" t="s">
        <v>401</v>
      </c>
      <c r="E82" s="71">
        <v>3299.87</v>
      </c>
      <c r="F82" s="72" t="s">
        <v>457</v>
      </c>
    </row>
    <row r="83" spans="1:6" ht="20.25" customHeight="1" x14ac:dyDescent="0.2">
      <c r="A83" s="68" t="s">
        <v>454</v>
      </c>
      <c r="B83" s="68" t="s">
        <v>455</v>
      </c>
      <c r="C83" s="69" t="s">
        <v>496</v>
      </c>
      <c r="D83" s="70" t="s">
        <v>401</v>
      </c>
      <c r="E83" s="71">
        <v>4242.6899999999996</v>
      </c>
      <c r="F83" s="72" t="s">
        <v>457</v>
      </c>
    </row>
    <row r="84" spans="1:6" ht="21.95" customHeight="1" x14ac:dyDescent="0.2">
      <c r="A84" s="68" t="s">
        <v>454</v>
      </c>
      <c r="B84" s="68" t="s">
        <v>455</v>
      </c>
      <c r="C84" s="69" t="s">
        <v>497</v>
      </c>
      <c r="D84" s="70" t="s">
        <v>401</v>
      </c>
      <c r="E84" s="71">
        <v>11859.991</v>
      </c>
      <c r="F84" s="72" t="s">
        <v>457</v>
      </c>
    </row>
    <row r="85" spans="1:6" ht="18" customHeight="1" x14ac:dyDescent="0.2">
      <c r="A85" s="68" t="s">
        <v>454</v>
      </c>
      <c r="B85" s="68" t="s">
        <v>455</v>
      </c>
      <c r="C85" s="69" t="s">
        <v>498</v>
      </c>
      <c r="D85" s="70" t="s">
        <v>401</v>
      </c>
      <c r="E85" s="71">
        <v>1479.9914000000001</v>
      </c>
      <c r="F85" s="72" t="s">
        <v>457</v>
      </c>
    </row>
    <row r="86" spans="1:6" ht="24" x14ac:dyDescent="0.2">
      <c r="A86" s="68" t="s">
        <v>454</v>
      </c>
      <c r="B86" s="68" t="s">
        <v>455</v>
      </c>
      <c r="C86" s="69" t="s">
        <v>499</v>
      </c>
      <c r="D86" s="70" t="s">
        <v>401</v>
      </c>
      <c r="E86" s="71">
        <v>1999.9938</v>
      </c>
      <c r="F86" s="72" t="s">
        <v>457</v>
      </c>
    </row>
    <row r="87" spans="1:6" ht="24" x14ac:dyDescent="0.2">
      <c r="A87" s="68" t="s">
        <v>454</v>
      </c>
      <c r="B87" s="68" t="s">
        <v>455</v>
      </c>
      <c r="C87" s="69" t="s">
        <v>500</v>
      </c>
      <c r="D87" s="70" t="s">
        <v>401</v>
      </c>
      <c r="E87" s="71">
        <v>6938.4</v>
      </c>
      <c r="F87" s="72" t="s">
        <v>457</v>
      </c>
    </row>
    <row r="88" spans="1:6" x14ac:dyDescent="0.2">
      <c r="A88" s="68" t="s">
        <v>454</v>
      </c>
      <c r="B88" s="68" t="s">
        <v>455</v>
      </c>
      <c r="C88" s="69" t="s">
        <v>501</v>
      </c>
      <c r="D88" s="70" t="s">
        <v>401</v>
      </c>
      <c r="E88" s="71">
        <v>938.18259999999998</v>
      </c>
      <c r="F88" s="72" t="s">
        <v>457</v>
      </c>
    </row>
    <row r="89" spans="1:6" x14ac:dyDescent="0.2">
      <c r="A89" s="68" t="s">
        <v>454</v>
      </c>
      <c r="B89" s="68" t="s">
        <v>455</v>
      </c>
      <c r="C89" s="69" t="s">
        <v>502</v>
      </c>
      <c r="D89" s="70" t="s">
        <v>401</v>
      </c>
      <c r="E89" s="71">
        <v>3519.94</v>
      </c>
      <c r="F89" s="72" t="s">
        <v>457</v>
      </c>
    </row>
    <row r="90" spans="1:6" ht="20.100000000000001" customHeight="1" x14ac:dyDescent="0.2">
      <c r="A90" s="68" t="s">
        <v>454</v>
      </c>
      <c r="B90" s="68" t="s">
        <v>455</v>
      </c>
      <c r="C90" s="69" t="s">
        <v>503</v>
      </c>
      <c r="D90" s="70" t="s">
        <v>401</v>
      </c>
      <c r="E90" s="71">
        <v>9</v>
      </c>
      <c r="F90" s="72" t="s">
        <v>457</v>
      </c>
    </row>
    <row r="91" spans="1:6" ht="20.100000000000001" customHeight="1" x14ac:dyDescent="0.2">
      <c r="A91" s="68" t="s">
        <v>454</v>
      </c>
      <c r="B91" s="68" t="s">
        <v>455</v>
      </c>
      <c r="C91" s="69" t="s">
        <v>504</v>
      </c>
      <c r="D91" s="70" t="s">
        <v>401</v>
      </c>
      <c r="E91" s="71">
        <v>63229.120000000003</v>
      </c>
      <c r="F91" s="72" t="s">
        <v>457</v>
      </c>
    </row>
    <row r="92" spans="1:6" ht="24.75" customHeight="1" x14ac:dyDescent="0.2">
      <c r="A92" s="68" t="s">
        <v>454</v>
      </c>
      <c r="B92" s="68" t="s">
        <v>455</v>
      </c>
      <c r="C92" s="69" t="s">
        <v>505</v>
      </c>
      <c r="D92" s="70" t="s">
        <v>401</v>
      </c>
      <c r="E92" s="71">
        <v>475540</v>
      </c>
      <c r="F92" s="72" t="s">
        <v>457</v>
      </c>
    </row>
    <row r="93" spans="1:6" x14ac:dyDescent="0.2">
      <c r="A93" s="68" t="s">
        <v>454</v>
      </c>
      <c r="B93" s="68" t="s">
        <v>455</v>
      </c>
      <c r="C93" s="69" t="s">
        <v>506</v>
      </c>
      <c r="D93" s="70" t="s">
        <v>401</v>
      </c>
      <c r="E93" s="71">
        <v>490481.16</v>
      </c>
      <c r="F93" s="72" t="s">
        <v>457</v>
      </c>
    </row>
    <row r="94" spans="1:6" ht="24" x14ac:dyDescent="0.2">
      <c r="A94" s="68" t="s">
        <v>454</v>
      </c>
      <c r="B94" s="68" t="s">
        <v>455</v>
      </c>
      <c r="C94" s="69" t="s">
        <v>507</v>
      </c>
      <c r="D94" s="70" t="s">
        <v>401</v>
      </c>
      <c r="E94" s="71">
        <v>74340</v>
      </c>
      <c r="F94" s="72" t="s">
        <v>457</v>
      </c>
    </row>
    <row r="95" spans="1:6" ht="15" customHeight="1" x14ac:dyDescent="0.2">
      <c r="A95" s="68" t="s">
        <v>454</v>
      </c>
      <c r="B95" s="68" t="s">
        <v>455</v>
      </c>
      <c r="C95" s="69" t="s">
        <v>508</v>
      </c>
      <c r="D95" s="70" t="s">
        <v>401</v>
      </c>
      <c r="E95" s="71">
        <v>40101.792600000001</v>
      </c>
      <c r="F95" s="72" t="s">
        <v>457</v>
      </c>
    </row>
    <row r="96" spans="1:6" ht="14.1" customHeight="1" x14ac:dyDescent="0.2">
      <c r="A96" s="68" t="s">
        <v>454</v>
      </c>
      <c r="B96" s="68" t="s">
        <v>455</v>
      </c>
      <c r="C96" s="69" t="s">
        <v>509</v>
      </c>
      <c r="D96" s="70" t="s">
        <v>401</v>
      </c>
      <c r="E96" s="71">
        <v>386697.033</v>
      </c>
      <c r="F96" s="72" t="s">
        <v>457</v>
      </c>
    </row>
    <row r="97" spans="1:6" x14ac:dyDescent="0.2">
      <c r="A97" s="68" t="s">
        <v>454</v>
      </c>
      <c r="B97" s="68" t="s">
        <v>455</v>
      </c>
      <c r="C97" s="69" t="s">
        <v>510</v>
      </c>
      <c r="D97" s="70" t="s">
        <v>401</v>
      </c>
      <c r="E97" s="71">
        <v>142177.25599999999</v>
      </c>
      <c r="F97" s="72" t="s">
        <v>457</v>
      </c>
    </row>
    <row r="98" spans="1:6" x14ac:dyDescent="0.2">
      <c r="A98" s="68" t="s">
        <v>454</v>
      </c>
      <c r="B98" s="68" t="s">
        <v>455</v>
      </c>
      <c r="C98" s="69" t="s">
        <v>511</v>
      </c>
      <c r="D98" s="70" t="s">
        <v>401</v>
      </c>
      <c r="E98" s="71">
        <v>26868.6</v>
      </c>
      <c r="F98" s="72" t="s">
        <v>457</v>
      </c>
    </row>
    <row r="99" spans="1:6" ht="24" x14ac:dyDescent="0.2">
      <c r="A99" s="68" t="s">
        <v>454</v>
      </c>
      <c r="B99" s="68" t="s">
        <v>455</v>
      </c>
      <c r="C99" s="69" t="s">
        <v>512</v>
      </c>
      <c r="D99" s="70" t="s">
        <v>401</v>
      </c>
      <c r="E99" s="71">
        <v>1897493.1</v>
      </c>
      <c r="F99" s="72" t="s">
        <v>457</v>
      </c>
    </row>
    <row r="100" spans="1:6" x14ac:dyDescent="0.2">
      <c r="A100" s="68" t="s">
        <v>454</v>
      </c>
      <c r="B100" s="68" t="s">
        <v>455</v>
      </c>
      <c r="C100" s="69" t="s">
        <v>513</v>
      </c>
      <c r="D100" s="70" t="s">
        <v>401</v>
      </c>
      <c r="E100" s="71">
        <v>232041.1</v>
      </c>
      <c r="F100" s="72" t="s">
        <v>457</v>
      </c>
    </row>
    <row r="101" spans="1:6" ht="24" x14ac:dyDescent="0.2">
      <c r="A101" s="68" t="s">
        <v>454</v>
      </c>
      <c r="B101" s="68" t="s">
        <v>455</v>
      </c>
      <c r="C101" s="69" t="s">
        <v>514</v>
      </c>
      <c r="D101" s="70" t="s">
        <v>401</v>
      </c>
      <c r="E101" s="71">
        <v>34703.800000000003</v>
      </c>
      <c r="F101" s="72" t="s">
        <v>457</v>
      </c>
    </row>
    <row r="102" spans="1:6" ht="24" x14ac:dyDescent="0.2">
      <c r="A102" s="68" t="s">
        <v>454</v>
      </c>
      <c r="B102" s="68" t="s">
        <v>455</v>
      </c>
      <c r="C102" s="69" t="s">
        <v>515</v>
      </c>
      <c r="D102" s="70" t="s">
        <v>401</v>
      </c>
      <c r="E102" s="71">
        <v>8903.1</v>
      </c>
      <c r="F102" s="72" t="s">
        <v>457</v>
      </c>
    </row>
    <row r="103" spans="1:6" ht="15.95" customHeight="1" x14ac:dyDescent="0.2">
      <c r="A103" s="68" t="s">
        <v>454</v>
      </c>
      <c r="B103" s="68" t="s">
        <v>455</v>
      </c>
      <c r="C103" s="69" t="s">
        <v>516</v>
      </c>
      <c r="D103" s="70" t="s">
        <v>401</v>
      </c>
      <c r="E103" s="71">
        <v>130316.25</v>
      </c>
      <c r="F103" s="69" t="s">
        <v>457</v>
      </c>
    </row>
    <row r="104" spans="1:6" x14ac:dyDescent="0.2">
      <c r="A104" s="68" t="s">
        <v>454</v>
      </c>
      <c r="B104" s="68" t="s">
        <v>455</v>
      </c>
      <c r="C104" s="69" t="s">
        <v>517</v>
      </c>
      <c r="D104" s="70" t="s">
        <v>401</v>
      </c>
      <c r="E104" s="71">
        <v>22139.75</v>
      </c>
      <c r="F104" s="72" t="s">
        <v>457</v>
      </c>
    </row>
    <row r="105" spans="1:6" ht="24" x14ac:dyDescent="0.2">
      <c r="A105" s="68" t="s">
        <v>454</v>
      </c>
      <c r="B105" s="68" t="s">
        <v>455</v>
      </c>
      <c r="C105" s="69" t="s">
        <v>518</v>
      </c>
      <c r="D105" s="70" t="s">
        <v>401</v>
      </c>
      <c r="E105" s="71">
        <v>62932.232000000004</v>
      </c>
      <c r="F105" s="72" t="s">
        <v>457</v>
      </c>
    </row>
    <row r="106" spans="1:6" ht="24" x14ac:dyDescent="0.2">
      <c r="A106" s="68" t="s">
        <v>454</v>
      </c>
      <c r="B106" s="68" t="s">
        <v>455</v>
      </c>
      <c r="C106" s="69" t="s">
        <v>519</v>
      </c>
      <c r="D106" s="70" t="s">
        <v>401</v>
      </c>
      <c r="E106" s="71">
        <v>62932.232199999999</v>
      </c>
      <c r="F106" s="72" t="s">
        <v>457</v>
      </c>
    </row>
    <row r="107" spans="1:6" ht="24" x14ac:dyDescent="0.2">
      <c r="A107" s="68" t="s">
        <v>454</v>
      </c>
      <c r="B107" s="68" t="s">
        <v>455</v>
      </c>
      <c r="C107" s="69" t="s">
        <v>520</v>
      </c>
      <c r="D107" s="70" t="s">
        <v>401</v>
      </c>
      <c r="E107" s="71">
        <v>57230</v>
      </c>
      <c r="F107" s="72" t="s">
        <v>457</v>
      </c>
    </row>
    <row r="108" spans="1:6" x14ac:dyDescent="0.2">
      <c r="A108" s="68" t="s">
        <v>454</v>
      </c>
      <c r="B108" s="68" t="s">
        <v>455</v>
      </c>
      <c r="C108" s="69" t="s">
        <v>521</v>
      </c>
      <c r="D108" s="70" t="s">
        <v>401</v>
      </c>
      <c r="E108" s="71">
        <v>2549.9917</v>
      </c>
      <c r="F108" s="72" t="s">
        <v>457</v>
      </c>
    </row>
    <row r="109" spans="1:6" x14ac:dyDescent="0.2">
      <c r="A109" s="68" t="s">
        <v>454</v>
      </c>
      <c r="B109" s="68" t="s">
        <v>455</v>
      </c>
      <c r="C109" s="69" t="s">
        <v>522</v>
      </c>
      <c r="D109" s="70" t="s">
        <v>401</v>
      </c>
      <c r="E109" s="71">
        <v>13999.992</v>
      </c>
      <c r="F109" s="72" t="s">
        <v>457</v>
      </c>
    </row>
    <row r="110" spans="1:6" x14ac:dyDescent="0.2">
      <c r="A110" s="68" t="s">
        <v>454</v>
      </c>
      <c r="B110" s="68" t="s">
        <v>455</v>
      </c>
      <c r="C110" s="69" t="s">
        <v>523</v>
      </c>
      <c r="D110" s="70" t="s">
        <v>401</v>
      </c>
      <c r="E110" s="71">
        <v>19383.86</v>
      </c>
      <c r="F110" s="72" t="s">
        <v>457</v>
      </c>
    </row>
    <row r="111" spans="1:6" x14ac:dyDescent="0.2">
      <c r="A111" s="68" t="s">
        <v>454</v>
      </c>
      <c r="B111" s="68" t="s">
        <v>455</v>
      </c>
      <c r="C111" s="69" t="s">
        <v>524</v>
      </c>
      <c r="D111" s="70" t="s">
        <v>401</v>
      </c>
      <c r="E111" s="71">
        <v>250971.84</v>
      </c>
      <c r="F111" s="72" t="s">
        <v>457</v>
      </c>
    </row>
    <row r="112" spans="1:6" x14ac:dyDescent="0.2">
      <c r="A112" s="68" t="s">
        <v>454</v>
      </c>
      <c r="B112" s="68" t="s">
        <v>455</v>
      </c>
      <c r="C112" s="69" t="s">
        <v>525</v>
      </c>
      <c r="D112" s="70" t="s">
        <v>401</v>
      </c>
      <c r="E112" s="71">
        <v>257712</v>
      </c>
      <c r="F112" s="72" t="s">
        <v>457</v>
      </c>
    </row>
    <row r="113" spans="1:6" x14ac:dyDescent="0.2">
      <c r="A113" s="68" t="s">
        <v>454</v>
      </c>
      <c r="B113" s="68" t="s">
        <v>455</v>
      </c>
      <c r="C113" s="69" t="s">
        <v>526</v>
      </c>
      <c r="D113" s="70" t="s">
        <v>401</v>
      </c>
      <c r="E113" s="71">
        <v>3613.16</v>
      </c>
      <c r="F113" s="72" t="s">
        <v>457</v>
      </c>
    </row>
    <row r="114" spans="1:6" x14ac:dyDescent="0.2">
      <c r="A114" s="68" t="s">
        <v>454</v>
      </c>
      <c r="B114" s="68" t="s">
        <v>455</v>
      </c>
      <c r="C114" s="69" t="s">
        <v>527</v>
      </c>
      <c r="D114" s="70" t="s">
        <v>401</v>
      </c>
      <c r="E114" s="71">
        <v>34202.300000000003</v>
      </c>
      <c r="F114" s="72" t="s">
        <v>457</v>
      </c>
    </row>
    <row r="115" spans="1:6" x14ac:dyDescent="0.2">
      <c r="A115" s="68" t="s">
        <v>454</v>
      </c>
      <c r="B115" s="68" t="s">
        <v>455</v>
      </c>
      <c r="C115" s="69" t="s">
        <v>528</v>
      </c>
      <c r="D115" s="70" t="s">
        <v>401</v>
      </c>
      <c r="E115" s="71">
        <v>30336.03</v>
      </c>
      <c r="F115" s="72" t="s">
        <v>457</v>
      </c>
    </row>
    <row r="116" spans="1:6" x14ac:dyDescent="0.2">
      <c r="A116" s="68" t="s">
        <v>454</v>
      </c>
      <c r="B116" s="68" t="s">
        <v>455</v>
      </c>
      <c r="C116" s="69" t="s">
        <v>529</v>
      </c>
      <c r="D116" s="70" t="s">
        <v>401</v>
      </c>
      <c r="E116" s="71">
        <v>1250.8</v>
      </c>
      <c r="F116" s="72" t="s">
        <v>457</v>
      </c>
    </row>
    <row r="117" spans="1:6" x14ac:dyDescent="0.2">
      <c r="A117" s="68" t="s">
        <v>454</v>
      </c>
      <c r="B117" s="68" t="s">
        <v>455</v>
      </c>
      <c r="C117" s="69" t="s">
        <v>530</v>
      </c>
      <c r="D117" s="70" t="s">
        <v>401</v>
      </c>
      <c r="E117" s="71">
        <v>1250.8</v>
      </c>
      <c r="F117" s="72" t="s">
        <v>457</v>
      </c>
    </row>
    <row r="118" spans="1:6" x14ac:dyDescent="0.2">
      <c r="A118" s="68" t="s">
        <v>454</v>
      </c>
      <c r="B118" s="68" t="s">
        <v>455</v>
      </c>
      <c r="C118" s="69" t="s">
        <v>531</v>
      </c>
      <c r="D118" s="70" t="s">
        <v>401</v>
      </c>
      <c r="E118" s="71">
        <v>1250.8</v>
      </c>
      <c r="F118" s="72" t="s">
        <v>457</v>
      </c>
    </row>
    <row r="119" spans="1:6" x14ac:dyDescent="0.2">
      <c r="A119" s="68" t="s">
        <v>454</v>
      </c>
      <c r="B119" s="68" t="s">
        <v>455</v>
      </c>
      <c r="C119" s="69" t="s">
        <v>532</v>
      </c>
      <c r="D119" s="70" t="s">
        <v>401</v>
      </c>
      <c r="E119" s="71">
        <v>21240</v>
      </c>
      <c r="F119" s="72" t="s">
        <v>457</v>
      </c>
    </row>
    <row r="120" spans="1:6" x14ac:dyDescent="0.2">
      <c r="A120" s="68" t="s">
        <v>454</v>
      </c>
      <c r="B120" s="68" t="s">
        <v>455</v>
      </c>
      <c r="C120" s="69" t="s">
        <v>533</v>
      </c>
      <c r="D120" s="70" t="s">
        <v>401</v>
      </c>
      <c r="E120" s="71">
        <v>43960.9</v>
      </c>
      <c r="F120" s="72" t="s">
        <v>457</v>
      </c>
    </row>
    <row r="121" spans="1:6" x14ac:dyDescent="0.2">
      <c r="A121" s="68" t="s">
        <v>454</v>
      </c>
      <c r="B121" s="68" t="s">
        <v>455</v>
      </c>
      <c r="C121" s="69" t="s">
        <v>534</v>
      </c>
      <c r="D121" s="70" t="s">
        <v>401</v>
      </c>
      <c r="E121" s="71">
        <v>13749.996999999999</v>
      </c>
      <c r="F121" s="72" t="s">
        <v>457</v>
      </c>
    </row>
    <row r="122" spans="1:6" x14ac:dyDescent="0.2">
      <c r="A122" s="68" t="s">
        <v>454</v>
      </c>
      <c r="B122" s="68" t="s">
        <v>455</v>
      </c>
      <c r="C122" s="69" t="s">
        <v>535</v>
      </c>
      <c r="D122" s="70" t="s">
        <v>401</v>
      </c>
      <c r="E122" s="71">
        <v>13570</v>
      </c>
      <c r="F122" s="72" t="s">
        <v>457</v>
      </c>
    </row>
    <row r="123" spans="1:6" x14ac:dyDescent="0.2">
      <c r="A123" s="68" t="s">
        <v>454</v>
      </c>
      <c r="B123" s="68" t="s">
        <v>455</v>
      </c>
      <c r="C123" s="69" t="s">
        <v>536</v>
      </c>
      <c r="D123" s="70" t="s">
        <v>401</v>
      </c>
      <c r="E123" s="71">
        <v>4284.71</v>
      </c>
      <c r="F123" s="72" t="s">
        <v>457</v>
      </c>
    </row>
    <row r="124" spans="1:6" x14ac:dyDescent="0.2">
      <c r="A124" s="68" t="s">
        <v>454</v>
      </c>
      <c r="B124" s="68" t="s">
        <v>455</v>
      </c>
      <c r="C124" s="69" t="s">
        <v>537</v>
      </c>
      <c r="D124" s="70" t="s">
        <v>401</v>
      </c>
      <c r="E124" s="71">
        <v>5726.64</v>
      </c>
      <c r="F124" s="72" t="s">
        <v>457</v>
      </c>
    </row>
    <row r="125" spans="1:6" x14ac:dyDescent="0.2">
      <c r="A125" s="68" t="s">
        <v>454</v>
      </c>
      <c r="B125" s="68" t="s">
        <v>455</v>
      </c>
      <c r="C125" s="69" t="s">
        <v>538</v>
      </c>
      <c r="D125" s="70" t="s">
        <v>401</v>
      </c>
      <c r="E125" s="71">
        <v>20650</v>
      </c>
      <c r="F125" s="72" t="s">
        <v>457</v>
      </c>
    </row>
    <row r="126" spans="1:6" ht="12.95" customHeight="1" x14ac:dyDescent="0.2">
      <c r="A126" s="68" t="s">
        <v>454</v>
      </c>
      <c r="B126" s="68" t="s">
        <v>455</v>
      </c>
      <c r="C126" s="69" t="s">
        <v>539</v>
      </c>
      <c r="D126" s="70" t="s">
        <v>401</v>
      </c>
      <c r="E126" s="71">
        <v>575000.01</v>
      </c>
      <c r="F126" s="72" t="s">
        <v>457</v>
      </c>
    </row>
    <row r="127" spans="1:6" ht="24" x14ac:dyDescent="0.2">
      <c r="A127" s="68" t="s">
        <v>454</v>
      </c>
      <c r="B127" s="68" t="s">
        <v>455</v>
      </c>
      <c r="C127" s="69" t="s">
        <v>540</v>
      </c>
      <c r="D127" s="70" t="s">
        <v>401</v>
      </c>
      <c r="E127" s="71">
        <v>2542900</v>
      </c>
      <c r="F127" s="72" t="s">
        <v>457</v>
      </c>
    </row>
    <row r="128" spans="1:6" x14ac:dyDescent="0.2">
      <c r="A128" s="68" t="s">
        <v>454</v>
      </c>
      <c r="B128" s="68" t="s">
        <v>455</v>
      </c>
      <c r="C128" s="69" t="s">
        <v>541</v>
      </c>
      <c r="D128" s="70" t="s">
        <v>401</v>
      </c>
      <c r="E128" s="71">
        <v>172556.12</v>
      </c>
      <c r="F128" s="72" t="s">
        <v>457</v>
      </c>
    </row>
    <row r="129" spans="1:6" ht="24" x14ac:dyDescent="0.2">
      <c r="A129" s="68" t="s">
        <v>454</v>
      </c>
      <c r="B129" s="68" t="s">
        <v>455</v>
      </c>
      <c r="C129" s="69" t="s">
        <v>542</v>
      </c>
      <c r="D129" s="70" t="s">
        <v>401</v>
      </c>
      <c r="E129" s="71">
        <v>44250</v>
      </c>
      <c r="F129" s="72" t="s">
        <v>457</v>
      </c>
    </row>
    <row r="130" spans="1:6" x14ac:dyDescent="0.2">
      <c r="A130" s="68" t="s">
        <v>454</v>
      </c>
      <c r="B130" s="68" t="s">
        <v>455</v>
      </c>
      <c r="C130" s="69" t="s">
        <v>543</v>
      </c>
      <c r="D130" s="70" t="s">
        <v>401</v>
      </c>
      <c r="E130" s="71">
        <v>719492.56279999996</v>
      </c>
      <c r="F130" s="72" t="s">
        <v>457</v>
      </c>
    </row>
    <row r="131" spans="1:6" x14ac:dyDescent="0.2">
      <c r="A131" s="68" t="s">
        <v>454</v>
      </c>
      <c r="B131" s="68" t="s">
        <v>455</v>
      </c>
      <c r="C131" s="69" t="s">
        <v>544</v>
      </c>
      <c r="D131" s="70" t="s">
        <v>401</v>
      </c>
      <c r="E131" s="71">
        <v>816192.43</v>
      </c>
      <c r="F131" s="72" t="s">
        <v>457</v>
      </c>
    </row>
    <row r="132" spans="1:6" x14ac:dyDescent="0.2">
      <c r="A132" s="73" t="s">
        <v>545</v>
      </c>
      <c r="B132" s="73" t="s">
        <v>546</v>
      </c>
      <c r="C132" s="74" t="s">
        <v>547</v>
      </c>
      <c r="D132" s="75" t="s">
        <v>401</v>
      </c>
      <c r="E132" s="76">
        <v>36954.32</v>
      </c>
      <c r="F132" s="77" t="s">
        <v>548</v>
      </c>
    </row>
    <row r="133" spans="1:6" ht="14.1" customHeight="1" x14ac:dyDescent="0.2">
      <c r="A133" s="73" t="s">
        <v>545</v>
      </c>
      <c r="B133" s="73" t="s">
        <v>546</v>
      </c>
      <c r="C133" s="74" t="s">
        <v>549</v>
      </c>
      <c r="D133" s="75" t="s">
        <v>401</v>
      </c>
      <c r="E133" s="76">
        <v>3776</v>
      </c>
      <c r="F133" s="77" t="s">
        <v>548</v>
      </c>
    </row>
    <row r="134" spans="1:6" ht="15.95" customHeight="1" x14ac:dyDescent="0.2">
      <c r="A134" s="73" t="s">
        <v>545</v>
      </c>
      <c r="B134" s="73" t="s">
        <v>546</v>
      </c>
      <c r="C134" s="74" t="s">
        <v>550</v>
      </c>
      <c r="D134" s="75" t="s">
        <v>401</v>
      </c>
      <c r="E134" s="76">
        <v>12390</v>
      </c>
      <c r="F134" s="77" t="s">
        <v>548</v>
      </c>
    </row>
    <row r="135" spans="1:6" ht="15" customHeight="1" x14ac:dyDescent="0.2">
      <c r="A135" s="73" t="s">
        <v>545</v>
      </c>
      <c r="B135" s="73" t="s">
        <v>546</v>
      </c>
      <c r="C135" s="74" t="s">
        <v>551</v>
      </c>
      <c r="D135" s="75" t="s">
        <v>401</v>
      </c>
      <c r="E135" s="76">
        <v>6293.7049999999999</v>
      </c>
      <c r="F135" s="77" t="s">
        <v>548</v>
      </c>
    </row>
    <row r="136" spans="1:6" ht="14.1" customHeight="1" x14ac:dyDescent="0.2">
      <c r="A136" s="73" t="s">
        <v>545</v>
      </c>
      <c r="B136" s="73" t="s">
        <v>546</v>
      </c>
      <c r="C136" s="74" t="s">
        <v>552</v>
      </c>
      <c r="D136" s="75" t="s">
        <v>401</v>
      </c>
      <c r="E136" s="76">
        <v>27200</v>
      </c>
      <c r="F136" s="77" t="s">
        <v>548</v>
      </c>
    </row>
    <row r="137" spans="1:6" ht="24" x14ac:dyDescent="0.2">
      <c r="A137" s="78" t="s">
        <v>387</v>
      </c>
      <c r="B137" s="78" t="s">
        <v>553</v>
      </c>
      <c r="C137" s="79" t="s">
        <v>554</v>
      </c>
      <c r="D137" s="80" t="s">
        <v>401</v>
      </c>
      <c r="E137" s="81">
        <v>109504</v>
      </c>
      <c r="F137" s="82" t="s">
        <v>555</v>
      </c>
    </row>
    <row r="138" spans="1:6" ht="24" x14ac:dyDescent="0.2">
      <c r="A138" s="78" t="s">
        <v>387</v>
      </c>
      <c r="B138" s="78" t="s">
        <v>553</v>
      </c>
      <c r="C138" s="79" t="s">
        <v>556</v>
      </c>
      <c r="D138" s="80" t="s">
        <v>401</v>
      </c>
      <c r="E138" s="81">
        <v>5723</v>
      </c>
      <c r="F138" s="82" t="s">
        <v>555</v>
      </c>
    </row>
    <row r="139" spans="1:6" ht="24" x14ac:dyDescent="0.2">
      <c r="A139" s="43" t="s">
        <v>557</v>
      </c>
      <c r="B139" s="43" t="s">
        <v>558</v>
      </c>
      <c r="C139" s="44" t="s">
        <v>559</v>
      </c>
      <c r="D139" s="45" t="s">
        <v>401</v>
      </c>
      <c r="E139" s="46">
        <v>6200</v>
      </c>
      <c r="F139" s="83" t="s">
        <v>560</v>
      </c>
    </row>
    <row r="140" spans="1:6" ht="36" x14ac:dyDescent="0.2">
      <c r="A140" s="43" t="s">
        <v>557</v>
      </c>
      <c r="B140" s="43" t="s">
        <v>558</v>
      </c>
      <c r="C140" s="44" t="s">
        <v>561</v>
      </c>
      <c r="D140" s="45" t="s">
        <v>401</v>
      </c>
      <c r="E140" s="46">
        <v>86568.53</v>
      </c>
      <c r="F140" s="83" t="s">
        <v>560</v>
      </c>
    </row>
    <row r="141" spans="1:6" ht="36" x14ac:dyDescent="0.2">
      <c r="A141" s="43" t="s">
        <v>557</v>
      </c>
      <c r="B141" s="43" t="s">
        <v>558</v>
      </c>
      <c r="C141" s="44" t="s">
        <v>562</v>
      </c>
      <c r="D141" s="45" t="s">
        <v>401</v>
      </c>
      <c r="E141" s="46">
        <v>100917.38</v>
      </c>
      <c r="F141" s="83" t="s">
        <v>560</v>
      </c>
    </row>
    <row r="142" spans="1:6" ht="15.95" customHeight="1" x14ac:dyDescent="0.2">
      <c r="A142" s="84" t="s">
        <v>196</v>
      </c>
      <c r="B142" s="84" t="s">
        <v>563</v>
      </c>
      <c r="C142" s="85" t="s">
        <v>564</v>
      </c>
      <c r="D142" s="86" t="s">
        <v>401</v>
      </c>
      <c r="E142" s="87">
        <v>1000</v>
      </c>
      <c r="F142" s="88" t="s">
        <v>565</v>
      </c>
    </row>
    <row r="143" spans="1:6" x14ac:dyDescent="0.2">
      <c r="A143" s="84" t="s">
        <v>196</v>
      </c>
      <c r="B143" s="84" t="s">
        <v>563</v>
      </c>
      <c r="C143" s="85" t="s">
        <v>566</v>
      </c>
      <c r="D143" s="86" t="s">
        <v>401</v>
      </c>
      <c r="E143" s="87">
        <v>200</v>
      </c>
      <c r="F143" s="88" t="s">
        <v>565</v>
      </c>
    </row>
    <row r="144" spans="1:6" ht="18" customHeight="1" x14ac:dyDescent="0.2">
      <c r="A144" s="84" t="s">
        <v>196</v>
      </c>
      <c r="B144" s="84" t="s">
        <v>563</v>
      </c>
      <c r="C144" s="85" t="s">
        <v>567</v>
      </c>
      <c r="D144" s="86" t="s">
        <v>401</v>
      </c>
      <c r="E144" s="87">
        <v>500</v>
      </c>
      <c r="F144" s="88" t="s">
        <v>565</v>
      </c>
    </row>
    <row r="145" spans="1:6" ht="17.25" customHeight="1" x14ac:dyDescent="0.2">
      <c r="A145" s="84" t="s">
        <v>196</v>
      </c>
      <c r="B145" s="84" t="s">
        <v>563</v>
      </c>
      <c r="C145" s="85" t="s">
        <v>568</v>
      </c>
      <c r="D145" s="86" t="s">
        <v>569</v>
      </c>
      <c r="E145" s="87">
        <v>197</v>
      </c>
      <c r="F145" s="89" t="s">
        <v>570</v>
      </c>
    </row>
    <row r="146" spans="1:6" x14ac:dyDescent="0.2">
      <c r="A146" s="84" t="s">
        <v>196</v>
      </c>
      <c r="B146" s="84" t="s">
        <v>563</v>
      </c>
      <c r="C146" s="85" t="s">
        <v>571</v>
      </c>
      <c r="D146" s="86" t="s">
        <v>569</v>
      </c>
      <c r="E146" s="87">
        <v>181</v>
      </c>
      <c r="F146" s="89" t="s">
        <v>570</v>
      </c>
    </row>
    <row r="147" spans="1:6" x14ac:dyDescent="0.2">
      <c r="A147" s="84" t="s">
        <v>196</v>
      </c>
      <c r="B147" s="84" t="s">
        <v>563</v>
      </c>
      <c r="C147" s="85" t="s">
        <v>572</v>
      </c>
      <c r="D147" s="86" t="s">
        <v>569</v>
      </c>
      <c r="E147" s="87">
        <v>251</v>
      </c>
      <c r="F147" s="88" t="s">
        <v>570</v>
      </c>
    </row>
    <row r="148" spans="1:6" x14ac:dyDescent="0.2">
      <c r="A148" s="84" t="s">
        <v>196</v>
      </c>
      <c r="B148" s="84" t="s">
        <v>563</v>
      </c>
      <c r="C148" s="85" t="s">
        <v>573</v>
      </c>
      <c r="D148" s="86" t="s">
        <v>569</v>
      </c>
      <c r="E148" s="87">
        <v>230</v>
      </c>
      <c r="F148" s="89" t="s">
        <v>570</v>
      </c>
    </row>
    <row r="149" spans="1:6" x14ac:dyDescent="0.2">
      <c r="A149" s="84" t="s">
        <v>196</v>
      </c>
      <c r="B149" s="84" t="s">
        <v>563</v>
      </c>
      <c r="C149" s="85" t="s">
        <v>574</v>
      </c>
      <c r="D149" s="86" t="s">
        <v>569</v>
      </c>
      <c r="E149" s="87">
        <v>110</v>
      </c>
      <c r="F149" s="88" t="s">
        <v>570</v>
      </c>
    </row>
    <row r="150" spans="1:6" x14ac:dyDescent="0.2">
      <c r="A150" s="43" t="s">
        <v>183</v>
      </c>
      <c r="B150" s="43" t="s">
        <v>575</v>
      </c>
      <c r="C150" s="44" t="s">
        <v>576</v>
      </c>
      <c r="D150" s="45" t="s">
        <v>577</v>
      </c>
      <c r="E150" s="46">
        <v>28.32</v>
      </c>
      <c r="F150" s="83" t="s">
        <v>578</v>
      </c>
    </row>
    <row r="151" spans="1:6" ht="24" x14ac:dyDescent="0.2">
      <c r="A151" s="43" t="s">
        <v>183</v>
      </c>
      <c r="B151" s="43" t="s">
        <v>575</v>
      </c>
      <c r="C151" s="44" t="s">
        <v>579</v>
      </c>
      <c r="D151" s="45" t="s">
        <v>401</v>
      </c>
      <c r="E151" s="46">
        <v>8500</v>
      </c>
      <c r="F151" s="83" t="s">
        <v>578</v>
      </c>
    </row>
    <row r="152" spans="1:6" x14ac:dyDescent="0.2">
      <c r="A152" s="43" t="s">
        <v>183</v>
      </c>
      <c r="B152" s="43" t="s">
        <v>575</v>
      </c>
      <c r="C152" s="44" t="s">
        <v>580</v>
      </c>
      <c r="D152" s="45" t="s">
        <v>401</v>
      </c>
      <c r="E152" s="46">
        <v>81.171999999999997</v>
      </c>
      <c r="F152" s="83" t="s">
        <v>578</v>
      </c>
    </row>
    <row r="153" spans="1:6" x14ac:dyDescent="0.2">
      <c r="A153" s="43" t="s">
        <v>183</v>
      </c>
      <c r="B153" s="43" t="s">
        <v>575</v>
      </c>
      <c r="C153" s="44" t="s">
        <v>581</v>
      </c>
      <c r="D153" s="45" t="s">
        <v>401</v>
      </c>
      <c r="E153" s="46">
        <v>103.3567</v>
      </c>
      <c r="F153" s="83" t="s">
        <v>578</v>
      </c>
    </row>
    <row r="154" spans="1:6" x14ac:dyDescent="0.2">
      <c r="A154" s="43" t="s">
        <v>183</v>
      </c>
      <c r="B154" s="43" t="s">
        <v>575</v>
      </c>
      <c r="C154" s="44" t="s">
        <v>582</v>
      </c>
      <c r="D154" s="45" t="s">
        <v>401</v>
      </c>
      <c r="E154" s="46">
        <v>20.059999999999999</v>
      </c>
      <c r="F154" s="83" t="s">
        <v>578</v>
      </c>
    </row>
    <row r="155" spans="1:6" ht="12.95" customHeight="1" x14ac:dyDescent="0.2">
      <c r="A155" s="43" t="s">
        <v>183</v>
      </c>
      <c r="B155" s="43" t="s">
        <v>575</v>
      </c>
      <c r="C155" s="44" t="s">
        <v>583</v>
      </c>
      <c r="D155" s="45" t="s">
        <v>401</v>
      </c>
      <c r="E155" s="46">
        <v>208.86</v>
      </c>
      <c r="F155" s="83" t="s">
        <v>578</v>
      </c>
    </row>
    <row r="156" spans="1:6" ht="15" customHeight="1" x14ac:dyDescent="0.2">
      <c r="A156" s="43" t="s">
        <v>183</v>
      </c>
      <c r="B156" s="43" t="s">
        <v>575</v>
      </c>
      <c r="C156" s="44" t="s">
        <v>584</v>
      </c>
      <c r="D156" s="45" t="s">
        <v>401</v>
      </c>
      <c r="E156" s="46">
        <v>206.73500000000001</v>
      </c>
      <c r="F156" s="83" t="s">
        <v>578</v>
      </c>
    </row>
    <row r="157" spans="1:6" ht="15" customHeight="1" x14ac:dyDescent="0.2">
      <c r="A157" s="43" t="s">
        <v>183</v>
      </c>
      <c r="B157" s="43" t="s">
        <v>575</v>
      </c>
      <c r="C157" s="44" t="s">
        <v>585</v>
      </c>
      <c r="D157" s="45" t="s">
        <v>401</v>
      </c>
      <c r="E157" s="46">
        <v>43.293999999999997</v>
      </c>
      <c r="F157" s="83" t="s">
        <v>578</v>
      </c>
    </row>
    <row r="158" spans="1:6" ht="15" customHeight="1" x14ac:dyDescent="0.2">
      <c r="A158" s="43" t="s">
        <v>183</v>
      </c>
      <c r="B158" s="43" t="s">
        <v>575</v>
      </c>
      <c r="C158" s="44" t="s">
        <v>586</v>
      </c>
      <c r="D158" s="45" t="s">
        <v>401</v>
      </c>
      <c r="E158" s="46">
        <v>5.9</v>
      </c>
      <c r="F158" s="83" t="s">
        <v>578</v>
      </c>
    </row>
    <row r="159" spans="1:6" ht="15" customHeight="1" x14ac:dyDescent="0.2">
      <c r="A159" s="43" t="s">
        <v>183</v>
      </c>
      <c r="B159" s="43" t="s">
        <v>575</v>
      </c>
      <c r="C159" s="44" t="s">
        <v>587</v>
      </c>
      <c r="D159" s="45" t="s">
        <v>401</v>
      </c>
      <c r="E159" s="46">
        <v>944</v>
      </c>
      <c r="F159" s="83" t="s">
        <v>578</v>
      </c>
    </row>
    <row r="160" spans="1:6" ht="15" customHeight="1" x14ac:dyDescent="0.2">
      <c r="A160" s="43" t="s">
        <v>183</v>
      </c>
      <c r="B160" s="43" t="s">
        <v>575</v>
      </c>
      <c r="C160" s="44" t="s">
        <v>588</v>
      </c>
      <c r="D160" s="45" t="s">
        <v>401</v>
      </c>
      <c r="E160" s="46">
        <v>571.12</v>
      </c>
      <c r="F160" s="83" t="s">
        <v>578</v>
      </c>
    </row>
    <row r="161" spans="1:6" ht="15" customHeight="1" x14ac:dyDescent="0.2">
      <c r="A161" s="43" t="s">
        <v>183</v>
      </c>
      <c r="B161" s="43" t="s">
        <v>575</v>
      </c>
      <c r="C161" s="44" t="s">
        <v>589</v>
      </c>
      <c r="D161" s="45" t="s">
        <v>401</v>
      </c>
      <c r="E161" s="46">
        <v>619.5</v>
      </c>
      <c r="F161" s="83" t="s">
        <v>578</v>
      </c>
    </row>
    <row r="162" spans="1:6" ht="15" customHeight="1" x14ac:dyDescent="0.2">
      <c r="A162" s="43" t="s">
        <v>183</v>
      </c>
      <c r="B162" s="43" t="s">
        <v>575</v>
      </c>
      <c r="C162" s="44" t="s">
        <v>590</v>
      </c>
      <c r="D162" s="45" t="s">
        <v>401</v>
      </c>
      <c r="E162" s="46">
        <v>100.3</v>
      </c>
      <c r="F162" s="83" t="s">
        <v>578</v>
      </c>
    </row>
    <row r="163" spans="1:6" ht="14.1" customHeight="1" x14ac:dyDescent="0.2">
      <c r="A163" s="43" t="s">
        <v>183</v>
      </c>
      <c r="B163" s="43" t="s">
        <v>575</v>
      </c>
      <c r="C163" s="44" t="s">
        <v>591</v>
      </c>
      <c r="D163" s="45" t="s">
        <v>401</v>
      </c>
      <c r="E163" s="46">
        <v>33.630000000000003</v>
      </c>
      <c r="F163" s="83" t="s">
        <v>578</v>
      </c>
    </row>
    <row r="164" spans="1:6" x14ac:dyDescent="0.2">
      <c r="A164" s="43" t="s">
        <v>183</v>
      </c>
      <c r="B164" s="43" t="s">
        <v>575</v>
      </c>
      <c r="C164" s="44" t="s">
        <v>592</v>
      </c>
      <c r="D164" s="45" t="s">
        <v>401</v>
      </c>
      <c r="E164" s="46">
        <v>44.25</v>
      </c>
      <c r="F164" s="83" t="s">
        <v>578</v>
      </c>
    </row>
    <row r="165" spans="1:6" x14ac:dyDescent="0.2">
      <c r="A165" s="43" t="s">
        <v>183</v>
      </c>
      <c r="B165" s="43" t="s">
        <v>575</v>
      </c>
      <c r="C165" s="44" t="s">
        <v>593</v>
      </c>
      <c r="D165" s="45" t="s">
        <v>401</v>
      </c>
      <c r="E165" s="46">
        <v>855.5</v>
      </c>
      <c r="F165" s="83" t="s">
        <v>578</v>
      </c>
    </row>
    <row r="166" spans="1:6" x14ac:dyDescent="0.2">
      <c r="A166" s="43" t="s">
        <v>183</v>
      </c>
      <c r="B166" s="43" t="s">
        <v>575</v>
      </c>
      <c r="C166" s="44" t="s">
        <v>594</v>
      </c>
      <c r="D166" s="45" t="s">
        <v>401</v>
      </c>
      <c r="E166" s="46">
        <v>60.2273</v>
      </c>
      <c r="F166" s="83" t="s">
        <v>578</v>
      </c>
    </row>
    <row r="167" spans="1:6" x14ac:dyDescent="0.2">
      <c r="A167" s="43" t="s">
        <v>183</v>
      </c>
      <c r="B167" s="43" t="s">
        <v>575</v>
      </c>
      <c r="C167" s="44" t="s">
        <v>595</v>
      </c>
      <c r="D167" s="45" t="s">
        <v>401</v>
      </c>
      <c r="E167" s="46">
        <v>102.8133</v>
      </c>
      <c r="F167" s="83" t="s">
        <v>578</v>
      </c>
    </row>
    <row r="168" spans="1:6" x14ac:dyDescent="0.2">
      <c r="A168" s="43" t="s">
        <v>183</v>
      </c>
      <c r="B168" s="43" t="s">
        <v>575</v>
      </c>
      <c r="C168" s="44" t="s">
        <v>596</v>
      </c>
      <c r="D168" s="45" t="s">
        <v>401</v>
      </c>
      <c r="E168" s="46">
        <v>3030.43</v>
      </c>
      <c r="F168" s="83" t="s">
        <v>578</v>
      </c>
    </row>
    <row r="169" spans="1:6" x14ac:dyDescent="0.2">
      <c r="A169" s="43" t="s">
        <v>183</v>
      </c>
      <c r="B169" s="43" t="s">
        <v>575</v>
      </c>
      <c r="C169" s="44" t="s">
        <v>597</v>
      </c>
      <c r="D169" s="45" t="s">
        <v>401</v>
      </c>
      <c r="E169" s="46">
        <v>858.45</v>
      </c>
      <c r="F169" s="83" t="s">
        <v>578</v>
      </c>
    </row>
    <row r="170" spans="1:6" x14ac:dyDescent="0.2">
      <c r="A170" s="43" t="s">
        <v>183</v>
      </c>
      <c r="B170" s="43" t="s">
        <v>575</v>
      </c>
      <c r="C170" s="44" t="s">
        <v>598</v>
      </c>
      <c r="D170" s="45" t="s">
        <v>401</v>
      </c>
      <c r="E170" s="46">
        <v>206.72329999999999</v>
      </c>
      <c r="F170" s="83" t="s">
        <v>578</v>
      </c>
    </row>
    <row r="171" spans="1:6" ht="15.95" customHeight="1" x14ac:dyDescent="0.2">
      <c r="A171" s="43" t="s">
        <v>183</v>
      </c>
      <c r="B171" s="43" t="s">
        <v>575</v>
      </c>
      <c r="C171" s="44" t="s">
        <v>599</v>
      </c>
      <c r="D171" s="45" t="s">
        <v>401</v>
      </c>
      <c r="E171" s="46">
        <v>4425</v>
      </c>
      <c r="F171" s="83" t="s">
        <v>578</v>
      </c>
    </row>
    <row r="172" spans="1:6" ht="24" x14ac:dyDescent="0.2">
      <c r="A172" s="43" t="s">
        <v>183</v>
      </c>
      <c r="B172" s="43" t="s">
        <v>575</v>
      </c>
      <c r="C172" s="44" t="s">
        <v>600</v>
      </c>
      <c r="D172" s="45" t="s">
        <v>401</v>
      </c>
      <c r="E172" s="46">
        <v>13500.0026</v>
      </c>
      <c r="F172" s="83" t="s">
        <v>578</v>
      </c>
    </row>
    <row r="173" spans="1:6" ht="20.25" customHeight="1" x14ac:dyDescent="0.2">
      <c r="A173" s="43" t="s">
        <v>183</v>
      </c>
      <c r="B173" s="43" t="s">
        <v>575</v>
      </c>
      <c r="C173" s="44" t="s">
        <v>601</v>
      </c>
      <c r="D173" s="45" t="s">
        <v>401</v>
      </c>
      <c r="E173" s="46">
        <v>1416</v>
      </c>
      <c r="F173" s="83" t="s">
        <v>578</v>
      </c>
    </row>
    <row r="174" spans="1:6" ht="21" customHeight="1" x14ac:dyDescent="0.2">
      <c r="A174" s="43" t="s">
        <v>183</v>
      </c>
      <c r="B174" s="43" t="s">
        <v>575</v>
      </c>
      <c r="C174" s="44" t="s">
        <v>602</v>
      </c>
      <c r="D174" s="45" t="s">
        <v>401</v>
      </c>
      <c r="E174" s="46">
        <v>3.54</v>
      </c>
      <c r="F174" s="90" t="s">
        <v>578</v>
      </c>
    </row>
    <row r="175" spans="1:6" ht="18" customHeight="1" x14ac:dyDescent="0.2">
      <c r="A175" s="43" t="s">
        <v>183</v>
      </c>
      <c r="B175" s="43" t="s">
        <v>575</v>
      </c>
      <c r="C175" s="44" t="s">
        <v>603</v>
      </c>
      <c r="D175" s="45" t="s">
        <v>401</v>
      </c>
      <c r="E175" s="46">
        <v>73.16</v>
      </c>
      <c r="F175" s="83" t="s">
        <v>578</v>
      </c>
    </row>
    <row r="176" spans="1:6" ht="20.25" customHeight="1" x14ac:dyDescent="0.2">
      <c r="A176" s="43" t="s">
        <v>183</v>
      </c>
      <c r="B176" s="43" t="s">
        <v>575</v>
      </c>
      <c r="C176" s="44" t="s">
        <v>604</v>
      </c>
      <c r="D176" s="45" t="s">
        <v>401</v>
      </c>
      <c r="E176" s="46">
        <v>548.26499999999999</v>
      </c>
      <c r="F176" s="83" t="s">
        <v>578</v>
      </c>
    </row>
    <row r="177" spans="1:6" ht="25.5" customHeight="1" x14ac:dyDescent="0.2">
      <c r="A177" s="43" t="s">
        <v>183</v>
      </c>
      <c r="B177" s="43" t="s">
        <v>575</v>
      </c>
      <c r="C177" s="44" t="s">
        <v>605</v>
      </c>
      <c r="D177" s="45" t="s">
        <v>401</v>
      </c>
      <c r="E177" s="46">
        <v>526.32500000000005</v>
      </c>
      <c r="F177" s="83" t="s">
        <v>578</v>
      </c>
    </row>
    <row r="178" spans="1:6" ht="19.5" customHeight="1" x14ac:dyDescent="0.2">
      <c r="A178" s="43" t="s">
        <v>183</v>
      </c>
      <c r="B178" s="43" t="s">
        <v>575</v>
      </c>
      <c r="C178" s="44" t="s">
        <v>606</v>
      </c>
      <c r="D178" s="45" t="s">
        <v>401</v>
      </c>
      <c r="E178" s="46">
        <v>3.54</v>
      </c>
      <c r="F178" s="90" t="s">
        <v>578</v>
      </c>
    </row>
    <row r="179" spans="1:6" ht="27.75" customHeight="1" x14ac:dyDescent="0.2">
      <c r="A179" s="43" t="s">
        <v>183</v>
      </c>
      <c r="B179" s="43" t="s">
        <v>575</v>
      </c>
      <c r="C179" s="44" t="s">
        <v>607</v>
      </c>
      <c r="D179" s="45" t="s">
        <v>401</v>
      </c>
      <c r="E179" s="46">
        <v>265.5</v>
      </c>
      <c r="F179" s="83" t="s">
        <v>578</v>
      </c>
    </row>
    <row r="180" spans="1:6" ht="21.75" customHeight="1" x14ac:dyDescent="0.2">
      <c r="A180" s="91" t="s">
        <v>88</v>
      </c>
      <c r="B180" s="91" t="s">
        <v>608</v>
      </c>
      <c r="C180" s="92" t="s">
        <v>609</v>
      </c>
      <c r="D180" s="93" t="s">
        <v>401</v>
      </c>
      <c r="E180" s="94">
        <v>1.9823999999999999</v>
      </c>
      <c r="F180" s="95" t="s">
        <v>610</v>
      </c>
    </row>
    <row r="181" spans="1:6" ht="22.5" customHeight="1" x14ac:dyDescent="0.2">
      <c r="A181" s="43" t="s">
        <v>164</v>
      </c>
      <c r="B181" s="43" t="s">
        <v>611</v>
      </c>
      <c r="C181" s="44" t="s">
        <v>612</v>
      </c>
      <c r="D181" s="45" t="s">
        <v>401</v>
      </c>
      <c r="E181" s="46">
        <v>7773.84</v>
      </c>
      <c r="F181" s="83" t="s">
        <v>613</v>
      </c>
    </row>
    <row r="182" spans="1:6" ht="24" x14ac:dyDescent="0.2">
      <c r="A182" s="43" t="s">
        <v>164</v>
      </c>
      <c r="B182" s="43" t="s">
        <v>611</v>
      </c>
      <c r="C182" s="44" t="s">
        <v>614</v>
      </c>
      <c r="D182" s="45" t="s">
        <v>401</v>
      </c>
      <c r="E182" s="46">
        <v>9343.24</v>
      </c>
      <c r="F182" s="83" t="s">
        <v>613</v>
      </c>
    </row>
    <row r="183" spans="1:6" ht="23.25" customHeight="1" x14ac:dyDescent="0.2">
      <c r="A183" s="43" t="s">
        <v>164</v>
      </c>
      <c r="B183" s="43" t="s">
        <v>611</v>
      </c>
      <c r="C183" s="44" t="s">
        <v>615</v>
      </c>
      <c r="D183" s="45" t="s">
        <v>401</v>
      </c>
      <c r="E183" s="46">
        <v>10915</v>
      </c>
      <c r="F183" s="83" t="s">
        <v>613</v>
      </c>
    </row>
    <row r="184" spans="1:6" ht="20.25" customHeight="1" x14ac:dyDescent="0.2">
      <c r="A184" s="43" t="s">
        <v>164</v>
      </c>
      <c r="B184" s="43" t="s">
        <v>611</v>
      </c>
      <c r="C184" s="44" t="s">
        <v>616</v>
      </c>
      <c r="D184" s="45" t="s">
        <v>401</v>
      </c>
      <c r="E184" s="46">
        <v>3923.5</v>
      </c>
      <c r="F184" s="83" t="s">
        <v>613</v>
      </c>
    </row>
    <row r="185" spans="1:6" ht="14.1" customHeight="1" x14ac:dyDescent="0.2">
      <c r="A185" s="43" t="s">
        <v>164</v>
      </c>
      <c r="B185" s="43" t="s">
        <v>611</v>
      </c>
      <c r="C185" s="44" t="s">
        <v>617</v>
      </c>
      <c r="D185" s="45" t="s">
        <v>401</v>
      </c>
      <c r="E185" s="46">
        <v>4543</v>
      </c>
      <c r="F185" s="83" t="s">
        <v>613</v>
      </c>
    </row>
    <row r="186" spans="1:6" ht="17.100000000000001" customHeight="1" x14ac:dyDescent="0.2">
      <c r="A186" s="43" t="s">
        <v>164</v>
      </c>
      <c r="B186" s="43" t="s">
        <v>611</v>
      </c>
      <c r="C186" s="44" t="s">
        <v>618</v>
      </c>
      <c r="D186" s="45" t="s">
        <v>401</v>
      </c>
      <c r="E186" s="46">
        <v>9204</v>
      </c>
      <c r="F186" s="83" t="s">
        <v>613</v>
      </c>
    </row>
    <row r="187" spans="1:6" ht="15.95" customHeight="1" x14ac:dyDescent="0.2">
      <c r="A187" s="43" t="s">
        <v>164</v>
      </c>
      <c r="B187" s="43" t="s">
        <v>611</v>
      </c>
      <c r="C187" s="44" t="s">
        <v>619</v>
      </c>
      <c r="D187" s="45" t="s">
        <v>401</v>
      </c>
      <c r="E187" s="46">
        <v>1239</v>
      </c>
      <c r="F187" s="83" t="s">
        <v>613</v>
      </c>
    </row>
    <row r="188" spans="1:6" ht="15.95" customHeight="1" x14ac:dyDescent="0.2">
      <c r="A188" s="43" t="s">
        <v>164</v>
      </c>
      <c r="B188" s="43" t="s">
        <v>611</v>
      </c>
      <c r="C188" s="44" t="s">
        <v>620</v>
      </c>
      <c r="D188" s="45" t="s">
        <v>401</v>
      </c>
      <c r="E188" s="46">
        <v>1239</v>
      </c>
      <c r="F188" s="83" t="s">
        <v>613</v>
      </c>
    </row>
    <row r="189" spans="1:6" ht="32.25" customHeight="1" x14ac:dyDescent="0.2">
      <c r="A189" s="96" t="s">
        <v>118</v>
      </c>
      <c r="B189" s="96" t="s">
        <v>621</v>
      </c>
      <c r="C189" s="96" t="s">
        <v>622</v>
      </c>
      <c r="D189" s="97" t="s">
        <v>401</v>
      </c>
      <c r="E189" s="98">
        <v>54999.99</v>
      </c>
      <c r="F189" s="99" t="s">
        <v>623</v>
      </c>
    </row>
    <row r="190" spans="1:6" ht="30.75" customHeight="1" x14ac:dyDescent="0.2">
      <c r="A190" s="96" t="s">
        <v>118</v>
      </c>
      <c r="B190" s="96" t="s">
        <v>621</v>
      </c>
      <c r="C190" s="96" t="s">
        <v>624</v>
      </c>
      <c r="D190" s="97" t="s">
        <v>401</v>
      </c>
      <c r="E190" s="98">
        <v>17023.8</v>
      </c>
      <c r="F190" s="99" t="s">
        <v>623</v>
      </c>
    </row>
    <row r="191" spans="1:6" ht="25.5" customHeight="1" x14ac:dyDescent="0.2">
      <c r="A191" s="100" t="s">
        <v>625</v>
      </c>
      <c r="B191" s="96" t="s">
        <v>621</v>
      </c>
      <c r="C191" s="101" t="s">
        <v>626</v>
      </c>
      <c r="D191" s="102" t="s">
        <v>401</v>
      </c>
      <c r="E191" s="103">
        <v>4130</v>
      </c>
      <c r="F191" s="104" t="s">
        <v>627</v>
      </c>
    </row>
    <row r="192" spans="1:6" ht="15.95" customHeight="1" x14ac:dyDescent="0.2">
      <c r="A192" s="100" t="s">
        <v>625</v>
      </c>
      <c r="B192" s="96" t="s">
        <v>621</v>
      </c>
      <c r="C192" s="101" t="s">
        <v>628</v>
      </c>
      <c r="D192" s="102" t="s">
        <v>401</v>
      </c>
      <c r="E192" s="103">
        <v>16048</v>
      </c>
      <c r="F192" s="104" t="s">
        <v>627</v>
      </c>
    </row>
    <row r="193" spans="1:6" ht="27.75" customHeight="1" x14ac:dyDescent="0.2">
      <c r="A193" s="100" t="s">
        <v>625</v>
      </c>
      <c r="B193" s="96" t="s">
        <v>621</v>
      </c>
      <c r="C193" s="101" t="s">
        <v>629</v>
      </c>
      <c r="D193" s="105" t="s">
        <v>401</v>
      </c>
      <c r="E193" s="103">
        <v>24502.7</v>
      </c>
      <c r="F193" s="104" t="s">
        <v>627</v>
      </c>
    </row>
    <row r="194" spans="1:6" ht="34.5" customHeight="1" x14ac:dyDescent="0.2">
      <c r="A194" s="96" t="s">
        <v>117</v>
      </c>
      <c r="B194" s="96" t="s">
        <v>621</v>
      </c>
      <c r="C194" s="96" t="s">
        <v>630</v>
      </c>
      <c r="D194" s="97" t="s">
        <v>401</v>
      </c>
      <c r="E194" s="98">
        <v>715000</v>
      </c>
      <c r="F194" s="99" t="s">
        <v>631</v>
      </c>
    </row>
    <row r="195" spans="1:6" ht="23.25" customHeight="1" x14ac:dyDescent="0.2">
      <c r="A195" s="96" t="s">
        <v>632</v>
      </c>
      <c r="B195" s="96" t="s">
        <v>621</v>
      </c>
      <c r="C195" s="96" t="s">
        <v>633</v>
      </c>
      <c r="D195" s="97" t="s">
        <v>401</v>
      </c>
      <c r="E195" s="98">
        <v>60742.81</v>
      </c>
      <c r="F195" s="99" t="s">
        <v>623</v>
      </c>
    </row>
    <row r="196" spans="1:6" ht="25.5" customHeight="1" x14ac:dyDescent="0.2">
      <c r="A196" s="68" t="s">
        <v>632</v>
      </c>
      <c r="B196" s="96" t="s">
        <v>621</v>
      </c>
      <c r="C196" s="96" t="s">
        <v>634</v>
      </c>
      <c r="D196" s="97" t="s">
        <v>401</v>
      </c>
      <c r="E196" s="98">
        <v>30385</v>
      </c>
      <c r="F196" s="99" t="s">
        <v>623</v>
      </c>
    </row>
    <row r="197" spans="1:6" ht="24" x14ac:dyDescent="0.2">
      <c r="A197" s="96" t="s">
        <v>632</v>
      </c>
      <c r="B197" s="96" t="s">
        <v>621</v>
      </c>
      <c r="C197" s="96" t="s">
        <v>635</v>
      </c>
      <c r="D197" s="97" t="s">
        <v>401</v>
      </c>
      <c r="E197" s="98">
        <v>79818.740000000005</v>
      </c>
      <c r="F197" s="99" t="s">
        <v>623</v>
      </c>
    </row>
    <row r="198" spans="1:6" ht="24" x14ac:dyDescent="0.2">
      <c r="A198" s="68" t="s">
        <v>632</v>
      </c>
      <c r="B198" s="96" t="s">
        <v>621</v>
      </c>
      <c r="C198" s="96" t="s">
        <v>636</v>
      </c>
      <c r="D198" s="97" t="s">
        <v>401</v>
      </c>
      <c r="E198" s="98">
        <v>4500</v>
      </c>
      <c r="F198" s="99" t="s">
        <v>637</v>
      </c>
    </row>
    <row r="199" spans="1:6" ht="24" x14ac:dyDescent="0.2">
      <c r="A199" s="68" t="s">
        <v>632</v>
      </c>
      <c r="B199" s="96" t="s">
        <v>621</v>
      </c>
      <c r="C199" s="69" t="s">
        <v>638</v>
      </c>
      <c r="D199" s="70" t="s">
        <v>401</v>
      </c>
      <c r="E199" s="71">
        <v>44840</v>
      </c>
      <c r="F199" s="72" t="s">
        <v>639</v>
      </c>
    </row>
    <row r="200" spans="1:6" ht="14.1" customHeight="1" x14ac:dyDescent="0.2">
      <c r="A200" s="96" t="s">
        <v>632</v>
      </c>
      <c r="B200" s="96" t="s">
        <v>621</v>
      </c>
      <c r="C200" s="96" t="s">
        <v>640</v>
      </c>
      <c r="D200" s="97" t="s">
        <v>401</v>
      </c>
      <c r="E200" s="98">
        <v>8850</v>
      </c>
      <c r="F200" s="99" t="s">
        <v>623</v>
      </c>
    </row>
    <row r="201" spans="1:6" ht="14.1" customHeight="1" x14ac:dyDescent="0.2">
      <c r="A201" s="68" t="s">
        <v>641</v>
      </c>
      <c r="B201" s="96" t="s">
        <v>621</v>
      </c>
      <c r="C201" s="106" t="s">
        <v>642</v>
      </c>
      <c r="D201" s="107" t="s">
        <v>401</v>
      </c>
      <c r="E201" s="108">
        <v>45459.5</v>
      </c>
      <c r="F201" s="109" t="s">
        <v>643</v>
      </c>
    </row>
    <row r="202" spans="1:6" ht="15.95" customHeight="1" x14ac:dyDescent="0.2">
      <c r="A202" s="68" t="s">
        <v>641</v>
      </c>
      <c r="B202" s="96" t="s">
        <v>621</v>
      </c>
      <c r="C202" s="106" t="s">
        <v>644</v>
      </c>
      <c r="D202" s="107" t="s">
        <v>401</v>
      </c>
      <c r="E202" s="108">
        <v>7500</v>
      </c>
      <c r="F202" s="109" t="s">
        <v>645</v>
      </c>
    </row>
    <row r="203" spans="1:6" ht="15" customHeight="1" x14ac:dyDescent="0.2">
      <c r="A203" s="110" t="s">
        <v>207</v>
      </c>
      <c r="B203" s="110" t="s">
        <v>646</v>
      </c>
      <c r="C203" s="111" t="s">
        <v>647</v>
      </c>
      <c r="D203" s="112" t="s">
        <v>401</v>
      </c>
      <c r="E203" s="113">
        <v>68.44</v>
      </c>
      <c r="F203" s="114" t="s">
        <v>648</v>
      </c>
    </row>
    <row r="204" spans="1:6" ht="15" customHeight="1" x14ac:dyDescent="0.2">
      <c r="A204" s="110" t="s">
        <v>207</v>
      </c>
      <c r="B204" s="110" t="s">
        <v>646</v>
      </c>
      <c r="C204" s="111" t="s">
        <v>649</v>
      </c>
      <c r="D204" s="112" t="s">
        <v>401</v>
      </c>
      <c r="E204" s="113">
        <v>3935.3</v>
      </c>
      <c r="F204" s="114" t="s">
        <v>648</v>
      </c>
    </row>
    <row r="205" spans="1:6" ht="14.1" customHeight="1" x14ac:dyDescent="0.2">
      <c r="A205" s="110" t="s">
        <v>207</v>
      </c>
      <c r="B205" s="110" t="s">
        <v>646</v>
      </c>
      <c r="C205" s="111" t="s">
        <v>650</v>
      </c>
      <c r="D205" s="112" t="s">
        <v>401</v>
      </c>
      <c r="E205" s="113">
        <v>1548</v>
      </c>
      <c r="F205" s="114" t="s">
        <v>648</v>
      </c>
    </row>
    <row r="206" spans="1:6" ht="12.95" customHeight="1" x14ac:dyDescent="0.2">
      <c r="A206" s="110" t="s">
        <v>207</v>
      </c>
      <c r="B206" s="110" t="s">
        <v>646</v>
      </c>
      <c r="C206" s="111" t="s">
        <v>651</v>
      </c>
      <c r="D206" s="112" t="s">
        <v>401</v>
      </c>
      <c r="E206" s="113">
        <v>130</v>
      </c>
      <c r="F206" s="114" t="s">
        <v>648</v>
      </c>
    </row>
    <row r="207" spans="1:6" x14ac:dyDescent="0.2">
      <c r="A207" s="110" t="s">
        <v>207</v>
      </c>
      <c r="B207" s="110" t="s">
        <v>646</v>
      </c>
      <c r="C207" s="111" t="s">
        <v>652</v>
      </c>
      <c r="D207" s="112" t="s">
        <v>401</v>
      </c>
      <c r="E207" s="113">
        <v>341.02</v>
      </c>
      <c r="F207" s="114" t="s">
        <v>648</v>
      </c>
    </row>
    <row r="208" spans="1:6" x14ac:dyDescent="0.2">
      <c r="A208" s="110" t="s">
        <v>207</v>
      </c>
      <c r="B208" s="110" t="s">
        <v>646</v>
      </c>
      <c r="C208" s="111" t="s">
        <v>653</v>
      </c>
      <c r="D208" s="112" t="s">
        <v>401</v>
      </c>
      <c r="E208" s="113">
        <v>120</v>
      </c>
      <c r="F208" s="114" t="s">
        <v>648</v>
      </c>
    </row>
    <row r="209" spans="1:6" x14ac:dyDescent="0.2">
      <c r="A209" s="110" t="s">
        <v>207</v>
      </c>
      <c r="B209" s="110" t="s">
        <v>646</v>
      </c>
      <c r="C209" s="111" t="s">
        <v>654</v>
      </c>
      <c r="D209" s="112" t="s">
        <v>569</v>
      </c>
      <c r="E209" s="113">
        <v>57.784999999999997</v>
      </c>
      <c r="F209" s="114" t="s">
        <v>648</v>
      </c>
    </row>
    <row r="210" spans="1:6" x14ac:dyDescent="0.2">
      <c r="A210" s="110" t="s">
        <v>207</v>
      </c>
      <c r="B210" s="110" t="s">
        <v>646</v>
      </c>
      <c r="C210" s="111" t="s">
        <v>655</v>
      </c>
      <c r="D210" s="112" t="s">
        <v>569</v>
      </c>
      <c r="E210" s="113">
        <v>118</v>
      </c>
      <c r="F210" s="114" t="s">
        <v>648</v>
      </c>
    </row>
    <row r="211" spans="1:6" x14ac:dyDescent="0.2">
      <c r="A211" s="110" t="s">
        <v>207</v>
      </c>
      <c r="B211" s="110" t="s">
        <v>646</v>
      </c>
      <c r="C211" s="111" t="s">
        <v>656</v>
      </c>
      <c r="D211" s="112" t="s">
        <v>569</v>
      </c>
      <c r="E211" s="113">
        <v>138.06</v>
      </c>
      <c r="F211" s="114" t="s">
        <v>648</v>
      </c>
    </row>
    <row r="212" spans="1:6" x14ac:dyDescent="0.2">
      <c r="A212" s="110" t="s">
        <v>207</v>
      </c>
      <c r="B212" s="110" t="s">
        <v>646</v>
      </c>
      <c r="C212" s="111" t="s">
        <v>657</v>
      </c>
      <c r="D212" s="112" t="s">
        <v>569</v>
      </c>
      <c r="E212" s="113">
        <v>136.88</v>
      </c>
      <c r="F212" s="114" t="s">
        <v>648</v>
      </c>
    </row>
    <row r="213" spans="1:6" ht="14.1" customHeight="1" x14ac:dyDescent="0.2">
      <c r="A213" s="110" t="s">
        <v>207</v>
      </c>
      <c r="B213" s="110" t="s">
        <v>646</v>
      </c>
      <c r="C213" s="111" t="s">
        <v>658</v>
      </c>
      <c r="D213" s="112" t="s">
        <v>401</v>
      </c>
      <c r="E213" s="113">
        <v>270</v>
      </c>
      <c r="F213" s="114" t="s">
        <v>648</v>
      </c>
    </row>
    <row r="214" spans="1:6" ht="15" customHeight="1" x14ac:dyDescent="0.2">
      <c r="A214" s="110" t="s">
        <v>207</v>
      </c>
      <c r="B214" s="110" t="s">
        <v>646</v>
      </c>
      <c r="C214" s="111" t="s">
        <v>659</v>
      </c>
      <c r="D214" s="112" t="s">
        <v>401</v>
      </c>
      <c r="E214" s="113">
        <v>300</v>
      </c>
      <c r="F214" s="114" t="s">
        <v>648</v>
      </c>
    </row>
    <row r="215" spans="1:6" x14ac:dyDescent="0.2">
      <c r="A215" s="110" t="s">
        <v>207</v>
      </c>
      <c r="B215" s="110" t="s">
        <v>646</v>
      </c>
      <c r="C215" s="111" t="s">
        <v>660</v>
      </c>
      <c r="D215" s="112" t="s">
        <v>401</v>
      </c>
      <c r="E215" s="113">
        <v>160</v>
      </c>
      <c r="F215" s="114" t="s">
        <v>648</v>
      </c>
    </row>
    <row r="216" spans="1:6" x14ac:dyDescent="0.2">
      <c r="A216" s="110" t="s">
        <v>207</v>
      </c>
      <c r="B216" s="110" t="s">
        <v>646</v>
      </c>
      <c r="C216" s="111" t="s">
        <v>661</v>
      </c>
      <c r="D216" s="112" t="s">
        <v>401</v>
      </c>
      <c r="E216" s="113">
        <v>728.06</v>
      </c>
      <c r="F216" s="114" t="s">
        <v>648</v>
      </c>
    </row>
    <row r="217" spans="1:6" x14ac:dyDescent="0.2">
      <c r="A217" s="110" t="s">
        <v>207</v>
      </c>
      <c r="B217" s="110" t="s">
        <v>646</v>
      </c>
      <c r="C217" s="111" t="s">
        <v>662</v>
      </c>
      <c r="D217" s="112" t="s">
        <v>401</v>
      </c>
      <c r="E217" s="113">
        <v>125</v>
      </c>
      <c r="F217" s="114" t="s">
        <v>648</v>
      </c>
    </row>
    <row r="218" spans="1:6" x14ac:dyDescent="0.2">
      <c r="A218" s="115" t="s">
        <v>663</v>
      </c>
      <c r="B218" s="115" t="s">
        <v>664</v>
      </c>
      <c r="C218" s="116" t="s">
        <v>665</v>
      </c>
      <c r="D218" s="117" t="s">
        <v>401</v>
      </c>
      <c r="E218" s="118">
        <v>7123.8959999999997</v>
      </c>
      <c r="F218" s="119" t="s">
        <v>666</v>
      </c>
    </row>
    <row r="219" spans="1:6" x14ac:dyDescent="0.2">
      <c r="A219" s="115" t="s">
        <v>663</v>
      </c>
      <c r="B219" s="115" t="s">
        <v>664</v>
      </c>
      <c r="C219" s="116" t="s">
        <v>667</v>
      </c>
      <c r="D219" s="120" t="s">
        <v>401</v>
      </c>
      <c r="E219" s="121">
        <v>13570</v>
      </c>
      <c r="F219" s="122" t="s">
        <v>666</v>
      </c>
    </row>
    <row r="220" spans="1:6" ht="19.5" customHeight="1" x14ac:dyDescent="0.2">
      <c r="A220" s="123" t="s">
        <v>217</v>
      </c>
      <c r="B220" s="123" t="s">
        <v>668</v>
      </c>
      <c r="C220" s="124" t="s">
        <v>669</v>
      </c>
      <c r="D220" s="125" t="s">
        <v>401</v>
      </c>
      <c r="E220" s="126">
        <v>6938.4</v>
      </c>
      <c r="F220" s="127" t="s">
        <v>670</v>
      </c>
    </row>
    <row r="221" spans="1:6" ht="15.95" customHeight="1" x14ac:dyDescent="0.2">
      <c r="A221" s="128" t="s">
        <v>217</v>
      </c>
      <c r="B221" s="123" t="s">
        <v>668</v>
      </c>
      <c r="C221" s="129" t="s">
        <v>671</v>
      </c>
      <c r="D221" s="130" t="s">
        <v>401</v>
      </c>
      <c r="E221" s="131">
        <v>11800</v>
      </c>
      <c r="F221" s="132" t="s">
        <v>672</v>
      </c>
    </row>
    <row r="222" spans="1:6" ht="15.95" customHeight="1" x14ac:dyDescent="0.2">
      <c r="A222" s="128" t="s">
        <v>217</v>
      </c>
      <c r="B222" s="123" t="s">
        <v>668</v>
      </c>
      <c r="C222" s="129" t="s">
        <v>673</v>
      </c>
      <c r="D222" s="130" t="s">
        <v>401</v>
      </c>
      <c r="E222" s="131">
        <v>10620</v>
      </c>
      <c r="F222" s="132" t="s">
        <v>672</v>
      </c>
    </row>
    <row r="223" spans="1:6" x14ac:dyDescent="0.2">
      <c r="A223" s="123" t="s">
        <v>217</v>
      </c>
      <c r="B223" s="123" t="s">
        <v>668</v>
      </c>
      <c r="C223" s="124" t="s">
        <v>674</v>
      </c>
      <c r="D223" s="125" t="s">
        <v>401</v>
      </c>
      <c r="E223" s="126">
        <v>8142</v>
      </c>
      <c r="F223" s="127" t="s">
        <v>670</v>
      </c>
    </row>
    <row r="224" spans="1:6" x14ac:dyDescent="0.2">
      <c r="A224" s="128" t="s">
        <v>217</v>
      </c>
      <c r="B224" s="123" t="s">
        <v>668</v>
      </c>
      <c r="C224" s="129" t="s">
        <v>675</v>
      </c>
      <c r="D224" s="130" t="s">
        <v>401</v>
      </c>
      <c r="E224" s="131">
        <v>11227.8771</v>
      </c>
      <c r="F224" s="133" t="s">
        <v>672</v>
      </c>
    </row>
    <row r="225" spans="1:6" ht="21.75" customHeight="1" x14ac:dyDescent="0.2">
      <c r="A225" s="123" t="s">
        <v>217</v>
      </c>
      <c r="B225" s="123" t="s">
        <v>668</v>
      </c>
      <c r="C225" s="124" t="s">
        <v>676</v>
      </c>
      <c r="D225" s="125" t="s">
        <v>401</v>
      </c>
      <c r="E225" s="126">
        <v>8496</v>
      </c>
      <c r="F225" s="127" t="s">
        <v>670</v>
      </c>
    </row>
    <row r="226" spans="1:6" ht="23.25" customHeight="1" x14ac:dyDescent="0.2">
      <c r="A226" s="123" t="s">
        <v>217</v>
      </c>
      <c r="B226" s="123" t="s">
        <v>668</v>
      </c>
      <c r="C226" s="124" t="s">
        <v>677</v>
      </c>
      <c r="D226" s="134" t="s">
        <v>401</v>
      </c>
      <c r="E226" s="135">
        <v>5605</v>
      </c>
      <c r="F226" s="136" t="s">
        <v>670</v>
      </c>
    </row>
    <row r="227" spans="1:6" ht="23.25" customHeight="1" x14ac:dyDescent="0.2">
      <c r="A227" s="128" t="s">
        <v>217</v>
      </c>
      <c r="B227" s="123" t="s">
        <v>668</v>
      </c>
      <c r="C227" s="129" t="s">
        <v>678</v>
      </c>
      <c r="D227" s="130" t="s">
        <v>401</v>
      </c>
      <c r="E227" s="131">
        <v>14160</v>
      </c>
      <c r="F227" s="133" t="s">
        <v>672</v>
      </c>
    </row>
    <row r="228" spans="1:6" ht="24" x14ac:dyDescent="0.2">
      <c r="A228" s="123" t="s">
        <v>217</v>
      </c>
      <c r="B228" s="123" t="s">
        <v>668</v>
      </c>
      <c r="C228" s="124" t="s">
        <v>679</v>
      </c>
      <c r="D228" s="125" t="s">
        <v>401</v>
      </c>
      <c r="E228" s="126">
        <v>1121</v>
      </c>
      <c r="F228" s="127" t="s">
        <v>670</v>
      </c>
    </row>
    <row r="229" spans="1:6" ht="24" x14ac:dyDescent="0.2">
      <c r="A229" s="128" t="s">
        <v>217</v>
      </c>
      <c r="B229" s="123" t="s">
        <v>668</v>
      </c>
      <c r="C229" s="129" t="s">
        <v>680</v>
      </c>
      <c r="D229" s="130" t="s">
        <v>401</v>
      </c>
      <c r="E229" s="131">
        <v>450</v>
      </c>
      <c r="F229" s="133" t="s">
        <v>672</v>
      </c>
    </row>
    <row r="230" spans="1:6" ht="24" x14ac:dyDescent="0.2">
      <c r="A230" s="123" t="s">
        <v>217</v>
      </c>
      <c r="B230" s="123" t="s">
        <v>668</v>
      </c>
      <c r="C230" s="124" t="s">
        <v>681</v>
      </c>
      <c r="D230" s="125" t="s">
        <v>401</v>
      </c>
      <c r="E230" s="126">
        <v>5900</v>
      </c>
      <c r="F230" s="127" t="s">
        <v>670</v>
      </c>
    </row>
    <row r="231" spans="1:6" ht="24" x14ac:dyDescent="0.2">
      <c r="A231" s="128" t="s">
        <v>217</v>
      </c>
      <c r="B231" s="123" t="s">
        <v>668</v>
      </c>
      <c r="C231" s="129" t="s">
        <v>682</v>
      </c>
      <c r="D231" s="130" t="s">
        <v>401</v>
      </c>
      <c r="E231" s="131">
        <v>14160</v>
      </c>
      <c r="F231" s="133" t="s">
        <v>672</v>
      </c>
    </row>
    <row r="232" spans="1:6" x14ac:dyDescent="0.2">
      <c r="A232" s="123" t="s">
        <v>217</v>
      </c>
      <c r="B232" s="123" t="s">
        <v>668</v>
      </c>
      <c r="C232" s="124" t="s">
        <v>683</v>
      </c>
      <c r="D232" s="125" t="s">
        <v>401</v>
      </c>
      <c r="E232" s="126">
        <v>18880</v>
      </c>
      <c r="F232" s="136" t="s">
        <v>670</v>
      </c>
    </row>
    <row r="233" spans="1:6" ht="24" x14ac:dyDescent="0.2">
      <c r="A233" s="123" t="s">
        <v>217</v>
      </c>
      <c r="B233" s="123" t="s">
        <v>668</v>
      </c>
      <c r="C233" s="124" t="s">
        <v>684</v>
      </c>
      <c r="D233" s="125" t="s">
        <v>401</v>
      </c>
      <c r="E233" s="126">
        <v>4130</v>
      </c>
      <c r="F233" s="136" t="s">
        <v>670</v>
      </c>
    </row>
    <row r="234" spans="1:6" x14ac:dyDescent="0.2">
      <c r="A234" s="123" t="s">
        <v>217</v>
      </c>
      <c r="B234" s="123" t="s">
        <v>668</v>
      </c>
      <c r="C234" s="124" t="s">
        <v>685</v>
      </c>
      <c r="D234" s="125" t="s">
        <v>401</v>
      </c>
      <c r="E234" s="126">
        <v>2950</v>
      </c>
      <c r="F234" s="136" t="s">
        <v>670</v>
      </c>
    </row>
    <row r="235" spans="1:6" ht="24" x14ac:dyDescent="0.2">
      <c r="A235" s="128" t="s">
        <v>217</v>
      </c>
      <c r="B235" s="123" t="s">
        <v>668</v>
      </c>
      <c r="C235" s="129" t="s">
        <v>686</v>
      </c>
      <c r="D235" s="130" t="s">
        <v>401</v>
      </c>
      <c r="E235" s="131">
        <v>7949.66</v>
      </c>
      <c r="F235" s="133" t="s">
        <v>672</v>
      </c>
    </row>
    <row r="236" spans="1:6" x14ac:dyDescent="0.2">
      <c r="A236" s="128" t="s">
        <v>217</v>
      </c>
      <c r="B236" s="123" t="s">
        <v>668</v>
      </c>
      <c r="C236" s="129" t="s">
        <v>687</v>
      </c>
      <c r="D236" s="130" t="s">
        <v>401</v>
      </c>
      <c r="E236" s="131">
        <v>1303.9000000000001</v>
      </c>
      <c r="F236" s="133" t="s">
        <v>672</v>
      </c>
    </row>
    <row r="237" spans="1:6" ht="24" x14ac:dyDescent="0.2">
      <c r="A237" s="128" t="s">
        <v>217</v>
      </c>
      <c r="B237" s="123" t="s">
        <v>668</v>
      </c>
      <c r="C237" s="129" t="s">
        <v>688</v>
      </c>
      <c r="D237" s="130" t="s">
        <v>401</v>
      </c>
      <c r="E237" s="131">
        <v>7949.66</v>
      </c>
      <c r="F237" s="133" t="s">
        <v>672</v>
      </c>
    </row>
    <row r="238" spans="1:6" ht="24" x14ac:dyDescent="0.2">
      <c r="A238" s="128" t="s">
        <v>217</v>
      </c>
      <c r="B238" s="123" t="s">
        <v>668</v>
      </c>
      <c r="C238" s="129" t="s">
        <v>689</v>
      </c>
      <c r="D238" s="130" t="s">
        <v>401</v>
      </c>
      <c r="E238" s="131">
        <v>9912</v>
      </c>
      <c r="F238" s="133" t="s">
        <v>672</v>
      </c>
    </row>
    <row r="239" spans="1:6" ht="19.5" customHeight="1" x14ac:dyDescent="0.2">
      <c r="A239" s="123" t="s">
        <v>217</v>
      </c>
      <c r="B239" s="123" t="s">
        <v>668</v>
      </c>
      <c r="C239" s="137" t="s">
        <v>690</v>
      </c>
      <c r="D239" s="134" t="s">
        <v>401</v>
      </c>
      <c r="E239" s="135">
        <v>14004.83</v>
      </c>
      <c r="F239" s="136" t="s">
        <v>670</v>
      </c>
    </row>
    <row r="240" spans="1:6" ht="20.25" customHeight="1" x14ac:dyDescent="0.2">
      <c r="A240" s="123" t="s">
        <v>217</v>
      </c>
      <c r="B240" s="123" t="s">
        <v>668</v>
      </c>
      <c r="C240" s="124" t="s">
        <v>691</v>
      </c>
      <c r="D240" s="125" t="s">
        <v>401</v>
      </c>
      <c r="E240" s="126">
        <v>12019.008</v>
      </c>
      <c r="F240" s="136" t="s">
        <v>670</v>
      </c>
    </row>
    <row r="241" spans="1:6" ht="24" x14ac:dyDescent="0.2">
      <c r="A241" s="123" t="s">
        <v>217</v>
      </c>
      <c r="B241" s="123" t="s">
        <v>668</v>
      </c>
      <c r="C241" s="124" t="s">
        <v>692</v>
      </c>
      <c r="D241" s="134" t="s">
        <v>401</v>
      </c>
      <c r="E241" s="135">
        <v>4378.9799999999996</v>
      </c>
      <c r="F241" s="136" t="s">
        <v>672</v>
      </c>
    </row>
    <row r="242" spans="1:6" ht="24" x14ac:dyDescent="0.2">
      <c r="A242" s="123" t="s">
        <v>217</v>
      </c>
      <c r="B242" s="123" t="s">
        <v>668</v>
      </c>
      <c r="C242" s="124" t="s">
        <v>693</v>
      </c>
      <c r="D242" s="125" t="s">
        <v>401</v>
      </c>
      <c r="E242" s="126">
        <v>3482.18</v>
      </c>
      <c r="F242" s="127" t="s">
        <v>670</v>
      </c>
    </row>
    <row r="243" spans="1:6" ht="24" x14ac:dyDescent="0.2">
      <c r="A243" s="123" t="s">
        <v>217</v>
      </c>
      <c r="B243" s="123" t="s">
        <v>668</v>
      </c>
      <c r="C243" s="124" t="s">
        <v>694</v>
      </c>
      <c r="D243" s="125" t="s">
        <v>401</v>
      </c>
      <c r="E243" s="126">
        <v>6755.7359999999999</v>
      </c>
      <c r="F243" s="136" t="s">
        <v>670</v>
      </c>
    </row>
    <row r="244" spans="1:6" ht="12.95" customHeight="1" x14ac:dyDescent="0.2">
      <c r="A244" s="138" t="s">
        <v>109</v>
      </c>
      <c r="B244" s="138" t="s">
        <v>695</v>
      </c>
      <c r="C244" s="139" t="s">
        <v>696</v>
      </c>
      <c r="D244" s="140" t="s">
        <v>401</v>
      </c>
      <c r="E244" s="141"/>
      <c r="F244" s="142" t="s">
        <v>697</v>
      </c>
    </row>
    <row r="245" spans="1:6" ht="24" x14ac:dyDescent="0.2">
      <c r="A245" s="143" t="s">
        <v>238</v>
      </c>
      <c r="B245" s="143" t="s">
        <v>698</v>
      </c>
      <c r="C245" s="144" t="s">
        <v>699</v>
      </c>
      <c r="D245" s="145" t="s">
        <v>401</v>
      </c>
      <c r="E245" s="146">
        <v>36028.94</v>
      </c>
      <c r="F245" s="147" t="s">
        <v>700</v>
      </c>
    </row>
    <row r="246" spans="1:6" x14ac:dyDescent="0.2">
      <c r="A246" s="143" t="s">
        <v>238</v>
      </c>
      <c r="B246" s="143" t="s">
        <v>698</v>
      </c>
      <c r="C246" s="144" t="s">
        <v>701</v>
      </c>
      <c r="D246" s="145" t="s">
        <v>401</v>
      </c>
      <c r="E246" s="146">
        <v>30591.5</v>
      </c>
      <c r="F246" s="147" t="s">
        <v>700</v>
      </c>
    </row>
    <row r="247" spans="1:6" x14ac:dyDescent="0.2">
      <c r="A247" s="143" t="s">
        <v>238</v>
      </c>
      <c r="B247" s="143" t="s">
        <v>698</v>
      </c>
      <c r="C247" s="144" t="s">
        <v>702</v>
      </c>
      <c r="D247" s="145" t="s">
        <v>401</v>
      </c>
      <c r="E247" s="146">
        <v>626.58000000000004</v>
      </c>
      <c r="F247" s="147" t="s">
        <v>700</v>
      </c>
    </row>
    <row r="248" spans="1:6" ht="24" x14ac:dyDescent="0.2">
      <c r="A248" s="143" t="s">
        <v>238</v>
      </c>
      <c r="B248" s="143" t="s">
        <v>698</v>
      </c>
      <c r="C248" s="144" t="s">
        <v>703</v>
      </c>
      <c r="D248" s="145" t="s">
        <v>401</v>
      </c>
      <c r="E248" s="146">
        <v>62031.42</v>
      </c>
      <c r="F248" s="147" t="s">
        <v>700</v>
      </c>
    </row>
    <row r="249" spans="1:6" x14ac:dyDescent="0.2">
      <c r="A249" s="43" t="s">
        <v>92</v>
      </c>
      <c r="B249" s="43" t="s">
        <v>704</v>
      </c>
      <c r="C249" s="44" t="s">
        <v>705</v>
      </c>
      <c r="D249" s="45" t="s">
        <v>401</v>
      </c>
      <c r="E249" s="46">
        <v>60</v>
      </c>
      <c r="F249" s="83" t="s">
        <v>706</v>
      </c>
    </row>
    <row r="250" spans="1:6" x14ac:dyDescent="0.2">
      <c r="A250" s="148" t="s">
        <v>707</v>
      </c>
      <c r="B250" s="148" t="s">
        <v>708</v>
      </c>
      <c r="C250" s="149" t="s">
        <v>709</v>
      </c>
      <c r="D250" s="150" t="s">
        <v>401</v>
      </c>
      <c r="E250" s="151">
        <v>487.34</v>
      </c>
      <c r="F250" s="152" t="s">
        <v>710</v>
      </c>
    </row>
    <row r="251" spans="1:6" x14ac:dyDescent="0.2">
      <c r="A251" s="148" t="s">
        <v>707</v>
      </c>
      <c r="B251" s="148" t="s">
        <v>708</v>
      </c>
      <c r="C251" s="149" t="s">
        <v>711</v>
      </c>
      <c r="D251" s="150" t="s">
        <v>401</v>
      </c>
      <c r="E251" s="151">
        <v>88.5</v>
      </c>
      <c r="F251" s="152" t="s">
        <v>710</v>
      </c>
    </row>
    <row r="252" spans="1:6" x14ac:dyDescent="0.2">
      <c r="A252" s="153" t="s">
        <v>156</v>
      </c>
      <c r="B252" s="153" t="s">
        <v>712</v>
      </c>
      <c r="C252" s="154" t="s">
        <v>713</v>
      </c>
      <c r="D252" s="155" t="s">
        <v>401</v>
      </c>
      <c r="E252" s="156">
        <v>177</v>
      </c>
      <c r="F252" s="157" t="s">
        <v>714</v>
      </c>
    </row>
    <row r="253" spans="1:6" ht="36" x14ac:dyDescent="0.2">
      <c r="A253" s="153" t="s">
        <v>156</v>
      </c>
      <c r="B253" s="153" t="s">
        <v>712</v>
      </c>
      <c r="C253" s="154" t="s">
        <v>715</v>
      </c>
      <c r="D253" s="155" t="s">
        <v>401</v>
      </c>
      <c r="E253" s="156">
        <v>5959</v>
      </c>
      <c r="F253" s="157" t="s">
        <v>714</v>
      </c>
    </row>
    <row r="254" spans="1:6" x14ac:dyDescent="0.2">
      <c r="A254" s="43" t="s">
        <v>170</v>
      </c>
      <c r="B254" s="43" t="s">
        <v>716</v>
      </c>
      <c r="C254" s="44" t="s">
        <v>717</v>
      </c>
      <c r="D254" s="45" t="s">
        <v>718</v>
      </c>
      <c r="E254" s="46">
        <v>18.88</v>
      </c>
      <c r="F254" s="47" t="s">
        <v>719</v>
      </c>
    </row>
    <row r="255" spans="1:6" x14ac:dyDescent="0.2">
      <c r="A255" s="43" t="s">
        <v>177</v>
      </c>
      <c r="B255" s="43" t="s">
        <v>720</v>
      </c>
      <c r="C255" s="44" t="s">
        <v>721</v>
      </c>
      <c r="D255" s="45" t="s">
        <v>401</v>
      </c>
      <c r="E255" s="46">
        <v>4124.1000000000004</v>
      </c>
      <c r="F255" s="47" t="s">
        <v>722</v>
      </c>
    </row>
    <row r="256" spans="1:6" ht="19.5" customHeight="1" x14ac:dyDescent="0.2">
      <c r="A256" s="43" t="s">
        <v>177</v>
      </c>
      <c r="B256" s="43" t="s">
        <v>720</v>
      </c>
      <c r="C256" s="44" t="s">
        <v>723</v>
      </c>
      <c r="D256" s="45" t="s">
        <v>401</v>
      </c>
      <c r="E256" s="46">
        <v>4737.7</v>
      </c>
      <c r="F256" s="47" t="s">
        <v>722</v>
      </c>
    </row>
    <row r="257" spans="1:6" x14ac:dyDescent="0.2">
      <c r="A257" s="43" t="s">
        <v>177</v>
      </c>
      <c r="B257" s="43" t="s">
        <v>720</v>
      </c>
      <c r="C257" s="44" t="s">
        <v>724</v>
      </c>
      <c r="D257" s="45" t="s">
        <v>401</v>
      </c>
      <c r="E257" s="46">
        <v>1239</v>
      </c>
      <c r="F257" s="47" t="s">
        <v>722</v>
      </c>
    </row>
    <row r="258" spans="1:6" ht="24" x14ac:dyDescent="0.2">
      <c r="A258" s="153" t="s">
        <v>318</v>
      </c>
      <c r="B258" s="153" t="s">
        <v>725</v>
      </c>
      <c r="C258" s="154" t="s">
        <v>726</v>
      </c>
      <c r="D258" s="155" t="s">
        <v>401</v>
      </c>
      <c r="E258" s="156">
        <v>711.54</v>
      </c>
      <c r="F258" s="157" t="s">
        <v>714</v>
      </c>
    </row>
    <row r="259" spans="1:6" ht="23.25" customHeight="1" x14ac:dyDescent="0.2">
      <c r="A259" s="153" t="s">
        <v>318</v>
      </c>
      <c r="B259" s="153" t="s">
        <v>725</v>
      </c>
      <c r="C259" s="154" t="s">
        <v>727</v>
      </c>
      <c r="D259" s="155" t="s">
        <v>401</v>
      </c>
      <c r="E259" s="156">
        <v>30.68</v>
      </c>
      <c r="F259" s="157" t="s">
        <v>714</v>
      </c>
    </row>
    <row r="260" spans="1:6" ht="17.25" customHeight="1" x14ac:dyDescent="0.2">
      <c r="A260" s="153" t="s">
        <v>318</v>
      </c>
      <c r="B260" s="153" t="s">
        <v>725</v>
      </c>
      <c r="C260" s="154" t="s">
        <v>728</v>
      </c>
      <c r="D260" s="155" t="s">
        <v>401</v>
      </c>
      <c r="E260" s="156">
        <v>93.22</v>
      </c>
      <c r="F260" s="157" t="s">
        <v>729</v>
      </c>
    </row>
    <row r="261" spans="1:6" ht="15" customHeight="1" x14ac:dyDescent="0.2">
      <c r="A261" s="153" t="s">
        <v>318</v>
      </c>
      <c r="B261" s="153" t="s">
        <v>725</v>
      </c>
      <c r="C261" s="154" t="s">
        <v>730</v>
      </c>
      <c r="D261" s="155" t="s">
        <v>401</v>
      </c>
      <c r="E261" s="156">
        <v>140.125</v>
      </c>
      <c r="F261" s="157" t="s">
        <v>729</v>
      </c>
    </row>
    <row r="262" spans="1:6" x14ac:dyDescent="0.2">
      <c r="A262" s="153" t="s">
        <v>318</v>
      </c>
      <c r="B262" s="153" t="s">
        <v>725</v>
      </c>
      <c r="C262" s="154" t="s">
        <v>731</v>
      </c>
      <c r="D262" s="155" t="s">
        <v>401</v>
      </c>
      <c r="E262" s="156">
        <v>194.7</v>
      </c>
      <c r="F262" s="157" t="s">
        <v>729</v>
      </c>
    </row>
    <row r="263" spans="1:6" x14ac:dyDescent="0.2">
      <c r="A263" s="153" t="s">
        <v>318</v>
      </c>
      <c r="B263" s="153" t="s">
        <v>725</v>
      </c>
      <c r="C263" s="154" t="s">
        <v>732</v>
      </c>
      <c r="D263" s="155" t="s">
        <v>401</v>
      </c>
      <c r="E263" s="156">
        <v>334.82499999999999</v>
      </c>
      <c r="F263" s="157" t="s">
        <v>729</v>
      </c>
    </row>
    <row r="264" spans="1:6" x14ac:dyDescent="0.2">
      <c r="A264" s="153" t="s">
        <v>318</v>
      </c>
      <c r="B264" s="153" t="s">
        <v>725</v>
      </c>
      <c r="C264" s="154" t="s">
        <v>733</v>
      </c>
      <c r="D264" s="155" t="s">
        <v>401</v>
      </c>
      <c r="E264" s="156">
        <v>474.36</v>
      </c>
      <c r="F264" s="157" t="s">
        <v>729</v>
      </c>
    </row>
    <row r="265" spans="1:6" x14ac:dyDescent="0.2">
      <c r="A265" s="153" t="s">
        <v>318</v>
      </c>
      <c r="B265" s="153" t="s">
        <v>725</v>
      </c>
      <c r="C265" s="154" t="s">
        <v>734</v>
      </c>
      <c r="D265" s="155" t="s">
        <v>401</v>
      </c>
      <c r="E265" s="156">
        <v>548.70000000000005</v>
      </c>
      <c r="F265" s="157" t="s">
        <v>729</v>
      </c>
    </row>
    <row r="266" spans="1:6" x14ac:dyDescent="0.2">
      <c r="A266" s="153" t="s">
        <v>318</v>
      </c>
      <c r="B266" s="153" t="s">
        <v>725</v>
      </c>
      <c r="C266" s="154" t="s">
        <v>735</v>
      </c>
      <c r="D266" s="155" t="s">
        <v>401</v>
      </c>
      <c r="E266" s="156">
        <v>628.94000000000005</v>
      </c>
      <c r="F266" s="157" t="s">
        <v>729</v>
      </c>
    </row>
    <row r="267" spans="1:6" x14ac:dyDescent="0.2">
      <c r="A267" s="153" t="s">
        <v>318</v>
      </c>
      <c r="B267" s="153" t="s">
        <v>725</v>
      </c>
      <c r="C267" s="154" t="s">
        <v>736</v>
      </c>
      <c r="D267" s="155" t="s">
        <v>401</v>
      </c>
      <c r="E267" s="156">
        <v>401.2</v>
      </c>
      <c r="F267" s="157" t="s">
        <v>729</v>
      </c>
    </row>
    <row r="268" spans="1:6" x14ac:dyDescent="0.2">
      <c r="A268" s="153" t="s">
        <v>318</v>
      </c>
      <c r="B268" s="153" t="s">
        <v>725</v>
      </c>
      <c r="C268" s="154" t="s">
        <v>737</v>
      </c>
      <c r="D268" s="155" t="s">
        <v>401</v>
      </c>
      <c r="E268" s="156">
        <v>526.57500000000005</v>
      </c>
      <c r="F268" s="157" t="s">
        <v>729</v>
      </c>
    </row>
    <row r="269" spans="1:6" x14ac:dyDescent="0.2">
      <c r="A269" s="153" t="s">
        <v>318</v>
      </c>
      <c r="B269" s="153" t="s">
        <v>725</v>
      </c>
      <c r="C269" s="154" t="s">
        <v>738</v>
      </c>
      <c r="D269" s="155" t="s">
        <v>428</v>
      </c>
      <c r="E269" s="156">
        <v>175.82</v>
      </c>
      <c r="F269" s="157" t="s">
        <v>729</v>
      </c>
    </row>
    <row r="270" spans="1:6" x14ac:dyDescent="0.2">
      <c r="A270" s="153" t="s">
        <v>318</v>
      </c>
      <c r="B270" s="153" t="s">
        <v>725</v>
      </c>
      <c r="C270" s="154" t="s">
        <v>739</v>
      </c>
      <c r="D270" s="155" t="s">
        <v>428</v>
      </c>
      <c r="E270" s="156">
        <v>531</v>
      </c>
      <c r="F270" s="157" t="s">
        <v>729</v>
      </c>
    </row>
    <row r="271" spans="1:6" x14ac:dyDescent="0.2">
      <c r="A271" s="153" t="s">
        <v>318</v>
      </c>
      <c r="B271" s="153" t="s">
        <v>725</v>
      </c>
      <c r="C271" s="154" t="s">
        <v>740</v>
      </c>
      <c r="D271" s="155" t="s">
        <v>428</v>
      </c>
      <c r="E271" s="156">
        <v>233.64</v>
      </c>
      <c r="F271" s="157" t="s">
        <v>729</v>
      </c>
    </row>
    <row r="272" spans="1:6" x14ac:dyDescent="0.2">
      <c r="A272" s="153" t="s">
        <v>318</v>
      </c>
      <c r="B272" s="153" t="s">
        <v>725</v>
      </c>
      <c r="C272" s="154" t="s">
        <v>741</v>
      </c>
      <c r="D272" s="155" t="s">
        <v>428</v>
      </c>
      <c r="E272" s="156">
        <v>260.00110000000001</v>
      </c>
      <c r="F272" s="157" t="s">
        <v>729</v>
      </c>
    </row>
    <row r="273" spans="1:6" ht="36" x14ac:dyDescent="0.2">
      <c r="A273" s="153" t="s">
        <v>318</v>
      </c>
      <c r="B273" s="153" t="s">
        <v>725</v>
      </c>
      <c r="C273" s="154" t="s">
        <v>742</v>
      </c>
      <c r="D273" s="155" t="s">
        <v>401</v>
      </c>
      <c r="E273" s="156">
        <v>283.2</v>
      </c>
      <c r="F273" s="157" t="s">
        <v>714</v>
      </c>
    </row>
    <row r="274" spans="1:6" x14ac:dyDescent="0.2">
      <c r="A274" s="153" t="s">
        <v>318</v>
      </c>
      <c r="B274" s="153" t="s">
        <v>725</v>
      </c>
      <c r="C274" s="154" t="s">
        <v>743</v>
      </c>
      <c r="D274" s="155" t="s">
        <v>401</v>
      </c>
      <c r="E274" s="156">
        <v>132.75</v>
      </c>
      <c r="F274" s="157" t="s">
        <v>729</v>
      </c>
    </row>
    <row r="275" spans="1:6" x14ac:dyDescent="0.2">
      <c r="A275" s="153" t="s">
        <v>318</v>
      </c>
      <c r="B275" s="153" t="s">
        <v>725</v>
      </c>
      <c r="C275" s="154" t="s">
        <v>744</v>
      </c>
      <c r="D275" s="155" t="s">
        <v>401</v>
      </c>
      <c r="E275" s="156">
        <v>368.75</v>
      </c>
      <c r="F275" s="157" t="s">
        <v>729</v>
      </c>
    </row>
    <row r="276" spans="1:6" x14ac:dyDescent="0.2">
      <c r="A276" s="153" t="s">
        <v>318</v>
      </c>
      <c r="B276" s="153" t="s">
        <v>725</v>
      </c>
      <c r="C276" s="154" t="s">
        <v>745</v>
      </c>
      <c r="D276" s="155" t="s">
        <v>401</v>
      </c>
      <c r="E276" s="156">
        <v>5546</v>
      </c>
      <c r="F276" s="157" t="s">
        <v>714</v>
      </c>
    </row>
    <row r="277" spans="1:6" ht="24" x14ac:dyDescent="0.2">
      <c r="A277" s="153" t="s">
        <v>318</v>
      </c>
      <c r="B277" s="153" t="s">
        <v>725</v>
      </c>
      <c r="C277" s="154" t="s">
        <v>746</v>
      </c>
      <c r="D277" s="155" t="s">
        <v>401</v>
      </c>
      <c r="E277" s="156">
        <v>1215.4000000000001</v>
      </c>
      <c r="F277" s="157" t="s">
        <v>714</v>
      </c>
    </row>
    <row r="278" spans="1:6" x14ac:dyDescent="0.2">
      <c r="A278" s="153" t="s">
        <v>318</v>
      </c>
      <c r="B278" s="153" t="s">
        <v>725</v>
      </c>
      <c r="C278" s="154" t="s">
        <v>747</v>
      </c>
      <c r="D278" s="155" t="s">
        <v>748</v>
      </c>
      <c r="E278" s="156">
        <v>139.24</v>
      </c>
      <c r="F278" s="157" t="s">
        <v>749</v>
      </c>
    </row>
    <row r="279" spans="1:6" x14ac:dyDescent="0.2">
      <c r="A279" s="153" t="s">
        <v>318</v>
      </c>
      <c r="B279" s="153" t="s">
        <v>725</v>
      </c>
      <c r="C279" s="154" t="s">
        <v>750</v>
      </c>
      <c r="D279" s="155" t="s">
        <v>748</v>
      </c>
      <c r="E279" s="156">
        <v>194.7</v>
      </c>
      <c r="F279" s="157" t="s">
        <v>749</v>
      </c>
    </row>
    <row r="280" spans="1:6" ht="24" x14ac:dyDescent="0.2">
      <c r="A280" s="153" t="s">
        <v>318</v>
      </c>
      <c r="B280" s="153" t="s">
        <v>725</v>
      </c>
      <c r="C280" s="154" t="s">
        <v>751</v>
      </c>
      <c r="D280" s="155" t="s">
        <v>401</v>
      </c>
      <c r="E280" s="156">
        <v>12.803000000000001</v>
      </c>
      <c r="F280" s="157" t="s">
        <v>729</v>
      </c>
    </row>
    <row r="281" spans="1:6" x14ac:dyDescent="0.2">
      <c r="A281" s="153" t="s">
        <v>318</v>
      </c>
      <c r="B281" s="153" t="s">
        <v>725</v>
      </c>
      <c r="C281" s="154" t="s">
        <v>752</v>
      </c>
      <c r="D281" s="155" t="s">
        <v>401</v>
      </c>
      <c r="E281" s="156">
        <v>663.75</v>
      </c>
      <c r="F281" s="157" t="s">
        <v>729</v>
      </c>
    </row>
    <row r="282" spans="1:6" x14ac:dyDescent="0.2">
      <c r="A282" s="153" t="s">
        <v>318</v>
      </c>
      <c r="B282" s="153" t="s">
        <v>725</v>
      </c>
      <c r="C282" s="154" t="s">
        <v>753</v>
      </c>
      <c r="D282" s="155" t="s">
        <v>401</v>
      </c>
      <c r="E282" s="156">
        <v>6149.9943000000003</v>
      </c>
      <c r="F282" s="157" t="s">
        <v>714</v>
      </c>
    </row>
    <row r="283" spans="1:6" x14ac:dyDescent="0.2">
      <c r="A283" s="43" t="s">
        <v>176</v>
      </c>
      <c r="B283" s="43" t="s">
        <v>754</v>
      </c>
      <c r="C283" s="44" t="s">
        <v>755</v>
      </c>
      <c r="D283" s="45" t="s">
        <v>401</v>
      </c>
      <c r="E283" s="46">
        <v>6490</v>
      </c>
      <c r="F283" s="83" t="s">
        <v>756</v>
      </c>
    </row>
    <row r="284" spans="1:6" x14ac:dyDescent="0.2">
      <c r="A284" s="43" t="s">
        <v>176</v>
      </c>
      <c r="B284" s="43" t="s">
        <v>754</v>
      </c>
      <c r="C284" s="44" t="s">
        <v>757</v>
      </c>
      <c r="D284" s="45" t="s">
        <v>401</v>
      </c>
      <c r="E284" s="46">
        <v>6490</v>
      </c>
      <c r="F284" s="83" t="s">
        <v>756</v>
      </c>
    </row>
    <row r="285" spans="1:6" x14ac:dyDescent="0.2">
      <c r="A285" s="43" t="s">
        <v>176</v>
      </c>
      <c r="B285" s="43" t="s">
        <v>754</v>
      </c>
      <c r="C285" s="44" t="s">
        <v>758</v>
      </c>
      <c r="D285" s="45" t="s">
        <v>401</v>
      </c>
      <c r="E285" s="46">
        <v>6490</v>
      </c>
      <c r="F285" s="83" t="s">
        <v>756</v>
      </c>
    </row>
    <row r="286" spans="1:6" ht="14.1" customHeight="1" x14ac:dyDescent="0.2">
      <c r="A286" s="43" t="s">
        <v>176</v>
      </c>
      <c r="B286" s="43" t="s">
        <v>754</v>
      </c>
      <c r="C286" s="44" t="s">
        <v>759</v>
      </c>
      <c r="D286" s="45" t="s">
        <v>401</v>
      </c>
      <c r="E286" s="46">
        <v>6490</v>
      </c>
      <c r="F286" s="83" t="s">
        <v>756</v>
      </c>
    </row>
    <row r="287" spans="1:6" ht="15" customHeight="1" x14ac:dyDescent="0.2">
      <c r="A287" s="43" t="s">
        <v>176</v>
      </c>
      <c r="B287" s="43" t="s">
        <v>754</v>
      </c>
      <c r="C287" s="44" t="s">
        <v>760</v>
      </c>
      <c r="D287" s="45" t="s">
        <v>401</v>
      </c>
      <c r="E287" s="46">
        <v>6490</v>
      </c>
      <c r="F287" s="83" t="s">
        <v>756</v>
      </c>
    </row>
    <row r="288" spans="1:6" ht="21.75" customHeight="1" x14ac:dyDescent="0.2">
      <c r="A288" s="158" t="s">
        <v>211</v>
      </c>
      <c r="B288" s="158" t="s">
        <v>761</v>
      </c>
      <c r="C288" s="159" t="s">
        <v>762</v>
      </c>
      <c r="D288" s="160" t="s">
        <v>401</v>
      </c>
      <c r="E288" s="161">
        <v>2205.7732999999998</v>
      </c>
      <c r="F288" s="162" t="s">
        <v>763</v>
      </c>
    </row>
    <row r="289" spans="1:6" ht="15.95" customHeight="1" x14ac:dyDescent="0.2">
      <c r="A289" s="158" t="s">
        <v>211</v>
      </c>
      <c r="B289" s="158" t="s">
        <v>761</v>
      </c>
      <c r="C289" s="159" t="s">
        <v>764</v>
      </c>
      <c r="D289" s="160" t="s">
        <v>401</v>
      </c>
      <c r="E289" s="161">
        <v>501.5</v>
      </c>
      <c r="F289" s="162" t="s">
        <v>763</v>
      </c>
    </row>
    <row r="290" spans="1:6" x14ac:dyDescent="0.2">
      <c r="A290" s="158" t="s">
        <v>211</v>
      </c>
      <c r="B290" s="158" t="s">
        <v>761</v>
      </c>
      <c r="C290" s="159" t="s">
        <v>765</v>
      </c>
      <c r="D290" s="160" t="s">
        <v>401</v>
      </c>
      <c r="E290" s="161">
        <v>442.5</v>
      </c>
      <c r="F290" s="162" t="s">
        <v>763</v>
      </c>
    </row>
    <row r="291" spans="1:6" ht="14.1" customHeight="1" x14ac:dyDescent="0.2">
      <c r="A291" s="158" t="s">
        <v>211</v>
      </c>
      <c r="B291" s="158" t="s">
        <v>761</v>
      </c>
      <c r="C291" s="159" t="s">
        <v>766</v>
      </c>
      <c r="D291" s="160" t="s">
        <v>401</v>
      </c>
      <c r="E291" s="161">
        <v>531</v>
      </c>
      <c r="F291" s="162" t="s">
        <v>763</v>
      </c>
    </row>
    <row r="292" spans="1:6" x14ac:dyDescent="0.2">
      <c r="A292" s="158" t="s">
        <v>211</v>
      </c>
      <c r="B292" s="158" t="s">
        <v>761</v>
      </c>
      <c r="C292" s="159" t="s">
        <v>767</v>
      </c>
      <c r="D292" s="160" t="s">
        <v>401</v>
      </c>
      <c r="E292" s="161">
        <v>796.5</v>
      </c>
      <c r="F292" s="162" t="s">
        <v>763</v>
      </c>
    </row>
    <row r="293" spans="1:6" ht="17.25" customHeight="1" x14ac:dyDescent="0.2">
      <c r="A293" s="158" t="s">
        <v>211</v>
      </c>
      <c r="B293" s="158" t="s">
        <v>761</v>
      </c>
      <c r="C293" s="159" t="s">
        <v>768</v>
      </c>
      <c r="D293" s="160" t="s">
        <v>401</v>
      </c>
      <c r="E293" s="161">
        <v>5640.4</v>
      </c>
      <c r="F293" s="162" t="s">
        <v>763</v>
      </c>
    </row>
    <row r="294" spans="1:6" ht="30.75" customHeight="1" x14ac:dyDescent="0.2">
      <c r="A294" s="158" t="s">
        <v>211</v>
      </c>
      <c r="B294" s="158" t="s">
        <v>761</v>
      </c>
      <c r="C294" s="159" t="s">
        <v>769</v>
      </c>
      <c r="D294" s="160" t="s">
        <v>401</v>
      </c>
      <c r="E294" s="161">
        <v>5640.4</v>
      </c>
      <c r="F294" s="162" t="s">
        <v>763</v>
      </c>
    </row>
    <row r="295" spans="1:6" ht="24" x14ac:dyDescent="0.2">
      <c r="A295" s="158" t="s">
        <v>211</v>
      </c>
      <c r="B295" s="158" t="s">
        <v>761</v>
      </c>
      <c r="C295" s="159" t="s">
        <v>770</v>
      </c>
      <c r="D295" s="160" t="s">
        <v>401</v>
      </c>
      <c r="E295" s="161">
        <v>5640.4</v>
      </c>
      <c r="F295" s="162" t="s">
        <v>763</v>
      </c>
    </row>
    <row r="296" spans="1:6" ht="29.25" customHeight="1" x14ac:dyDescent="0.2">
      <c r="A296" s="158" t="s">
        <v>211</v>
      </c>
      <c r="B296" s="158" t="s">
        <v>761</v>
      </c>
      <c r="C296" s="159" t="s">
        <v>771</v>
      </c>
      <c r="D296" s="160" t="s">
        <v>401</v>
      </c>
      <c r="E296" s="161">
        <v>4366</v>
      </c>
      <c r="F296" s="162" t="s">
        <v>763</v>
      </c>
    </row>
    <row r="297" spans="1:6" ht="28.5" customHeight="1" x14ac:dyDescent="0.2">
      <c r="A297" s="158" t="s">
        <v>211</v>
      </c>
      <c r="B297" s="158" t="s">
        <v>761</v>
      </c>
      <c r="C297" s="159" t="s">
        <v>772</v>
      </c>
      <c r="D297" s="160" t="s">
        <v>401</v>
      </c>
      <c r="E297" s="161">
        <v>15611.4</v>
      </c>
      <c r="F297" s="162" t="s">
        <v>763</v>
      </c>
    </row>
    <row r="298" spans="1:6" ht="28.5" customHeight="1" x14ac:dyDescent="0.2">
      <c r="A298" s="158" t="s">
        <v>211</v>
      </c>
      <c r="B298" s="158" t="s">
        <v>761</v>
      </c>
      <c r="C298" s="159" t="s">
        <v>773</v>
      </c>
      <c r="D298" s="160" t="s">
        <v>401</v>
      </c>
      <c r="E298" s="161">
        <v>179.15</v>
      </c>
      <c r="F298" s="162" t="s">
        <v>763</v>
      </c>
    </row>
    <row r="299" spans="1:6" ht="22.5" customHeight="1" x14ac:dyDescent="0.2">
      <c r="A299" s="158" t="s">
        <v>211</v>
      </c>
      <c r="B299" s="158" t="s">
        <v>761</v>
      </c>
      <c r="C299" s="159" t="s">
        <v>774</v>
      </c>
      <c r="D299" s="160" t="s">
        <v>401</v>
      </c>
      <c r="E299" s="161">
        <v>194.7</v>
      </c>
      <c r="F299" s="162" t="s">
        <v>763</v>
      </c>
    </row>
    <row r="300" spans="1:6" x14ac:dyDescent="0.2">
      <c r="A300" s="158" t="s">
        <v>211</v>
      </c>
      <c r="B300" s="158" t="s">
        <v>761</v>
      </c>
      <c r="C300" s="159" t="s">
        <v>775</v>
      </c>
      <c r="D300" s="160" t="s">
        <v>401</v>
      </c>
      <c r="E300" s="161">
        <v>672.6</v>
      </c>
      <c r="F300" s="162" t="s">
        <v>763</v>
      </c>
    </row>
    <row r="301" spans="1:6" x14ac:dyDescent="0.2">
      <c r="A301" s="158" t="s">
        <v>211</v>
      </c>
      <c r="B301" s="158" t="s">
        <v>761</v>
      </c>
      <c r="C301" s="159" t="s">
        <v>776</v>
      </c>
      <c r="D301" s="160" t="s">
        <v>401</v>
      </c>
      <c r="E301" s="161">
        <v>20650</v>
      </c>
      <c r="F301" s="162" t="s">
        <v>763</v>
      </c>
    </row>
    <row r="302" spans="1:6" x14ac:dyDescent="0.2">
      <c r="A302" s="158" t="s">
        <v>211</v>
      </c>
      <c r="B302" s="158" t="s">
        <v>761</v>
      </c>
      <c r="C302" s="159" t="s">
        <v>777</v>
      </c>
      <c r="D302" s="160" t="s">
        <v>401</v>
      </c>
      <c r="E302" s="161">
        <v>4661</v>
      </c>
      <c r="F302" s="162" t="s">
        <v>763</v>
      </c>
    </row>
    <row r="303" spans="1:6" x14ac:dyDescent="0.2">
      <c r="A303" s="158" t="s">
        <v>211</v>
      </c>
      <c r="B303" s="158" t="s">
        <v>761</v>
      </c>
      <c r="C303" s="159" t="s">
        <v>778</v>
      </c>
      <c r="D303" s="160" t="s">
        <v>401</v>
      </c>
      <c r="E303" s="161">
        <v>525.1</v>
      </c>
      <c r="F303" s="162" t="s">
        <v>763</v>
      </c>
    </row>
    <row r="304" spans="1:6" x14ac:dyDescent="0.2">
      <c r="A304" s="158" t="s">
        <v>211</v>
      </c>
      <c r="B304" s="158" t="s">
        <v>761</v>
      </c>
      <c r="C304" s="159" t="s">
        <v>779</v>
      </c>
      <c r="D304" s="160" t="s">
        <v>401</v>
      </c>
      <c r="E304" s="161">
        <v>6384.19</v>
      </c>
      <c r="F304" s="162" t="s">
        <v>763</v>
      </c>
    </row>
    <row r="305" spans="1:6" ht="21" customHeight="1" x14ac:dyDescent="0.2">
      <c r="A305" s="158" t="s">
        <v>211</v>
      </c>
      <c r="B305" s="158" t="s">
        <v>761</v>
      </c>
      <c r="C305" s="159" t="s">
        <v>780</v>
      </c>
      <c r="D305" s="160" t="s">
        <v>401</v>
      </c>
      <c r="E305" s="161">
        <v>899.04330000000004</v>
      </c>
      <c r="F305" s="162" t="s">
        <v>763</v>
      </c>
    </row>
    <row r="306" spans="1:6" ht="29.25" customHeight="1" x14ac:dyDescent="0.2">
      <c r="A306" s="158" t="s">
        <v>211</v>
      </c>
      <c r="B306" s="158" t="s">
        <v>761</v>
      </c>
      <c r="C306" s="159" t="s">
        <v>781</v>
      </c>
      <c r="D306" s="160" t="s">
        <v>401</v>
      </c>
      <c r="E306" s="161">
        <v>348.1</v>
      </c>
      <c r="F306" s="162" t="s">
        <v>763</v>
      </c>
    </row>
    <row r="307" spans="1:6" ht="28.5" customHeight="1" x14ac:dyDescent="0.2">
      <c r="A307" s="158" t="s">
        <v>211</v>
      </c>
      <c r="B307" s="158" t="s">
        <v>761</v>
      </c>
      <c r="C307" s="159" t="s">
        <v>782</v>
      </c>
      <c r="D307" s="160" t="s">
        <v>401</v>
      </c>
      <c r="E307" s="161">
        <v>147.5</v>
      </c>
      <c r="F307" s="162" t="s">
        <v>763</v>
      </c>
    </row>
    <row r="308" spans="1:6" ht="32.25" customHeight="1" x14ac:dyDescent="0.2">
      <c r="A308" s="158" t="s">
        <v>211</v>
      </c>
      <c r="B308" s="158" t="s">
        <v>761</v>
      </c>
      <c r="C308" s="159" t="s">
        <v>783</v>
      </c>
      <c r="D308" s="160" t="s">
        <v>401</v>
      </c>
      <c r="E308" s="161">
        <v>11210</v>
      </c>
      <c r="F308" s="162" t="s">
        <v>763</v>
      </c>
    </row>
    <row r="309" spans="1:6" ht="24" x14ac:dyDescent="0.2">
      <c r="A309" s="158" t="s">
        <v>211</v>
      </c>
      <c r="B309" s="158" t="s">
        <v>761</v>
      </c>
      <c r="C309" s="159" t="s">
        <v>784</v>
      </c>
      <c r="D309" s="160" t="s">
        <v>401</v>
      </c>
      <c r="E309" s="161">
        <v>1333.4</v>
      </c>
      <c r="F309" s="162" t="s">
        <v>763</v>
      </c>
    </row>
    <row r="310" spans="1:6" x14ac:dyDescent="0.2">
      <c r="A310" s="163" t="s">
        <v>160</v>
      </c>
      <c r="B310" s="163" t="s">
        <v>785</v>
      </c>
      <c r="C310" s="164" t="s">
        <v>786</v>
      </c>
      <c r="D310" s="165" t="s">
        <v>401</v>
      </c>
      <c r="E310" s="166">
        <v>939.75</v>
      </c>
      <c r="F310" s="167" t="s">
        <v>787</v>
      </c>
    </row>
    <row r="311" spans="1:6" ht="22.5" customHeight="1" x14ac:dyDescent="0.2">
      <c r="A311" s="163" t="s">
        <v>160</v>
      </c>
      <c r="B311" s="163" t="s">
        <v>785</v>
      </c>
      <c r="C311" s="164" t="s">
        <v>788</v>
      </c>
      <c r="D311" s="165" t="s">
        <v>401</v>
      </c>
      <c r="E311" s="166">
        <v>590</v>
      </c>
      <c r="F311" s="167" t="s">
        <v>787</v>
      </c>
    </row>
    <row r="312" spans="1:6" x14ac:dyDescent="0.2">
      <c r="A312" s="163" t="s">
        <v>160</v>
      </c>
      <c r="B312" s="163" t="s">
        <v>785</v>
      </c>
      <c r="C312" s="164" t="s">
        <v>789</v>
      </c>
      <c r="D312" s="165" t="s">
        <v>401</v>
      </c>
      <c r="E312" s="166">
        <v>761.25</v>
      </c>
      <c r="F312" s="167" t="s">
        <v>787</v>
      </c>
    </row>
    <row r="313" spans="1:6" x14ac:dyDescent="0.2">
      <c r="A313" s="163" t="s">
        <v>160</v>
      </c>
      <c r="B313" s="163" t="s">
        <v>785</v>
      </c>
      <c r="C313" s="168" t="s">
        <v>789</v>
      </c>
      <c r="D313" s="169" t="s">
        <v>401</v>
      </c>
      <c r="E313" s="170">
        <v>761.25</v>
      </c>
      <c r="F313" s="171" t="s">
        <v>790</v>
      </c>
    </row>
    <row r="314" spans="1:6" ht="26.25" customHeight="1" x14ac:dyDescent="0.2">
      <c r="A314" s="163" t="s">
        <v>160</v>
      </c>
      <c r="B314" s="163" t="s">
        <v>785</v>
      </c>
      <c r="C314" s="168" t="s">
        <v>791</v>
      </c>
      <c r="D314" s="169" t="s">
        <v>401</v>
      </c>
      <c r="E314" s="170">
        <v>309.75</v>
      </c>
      <c r="F314" s="171" t="s">
        <v>790</v>
      </c>
    </row>
    <row r="315" spans="1:6" ht="18" customHeight="1" x14ac:dyDescent="0.2">
      <c r="A315" s="163" t="s">
        <v>160</v>
      </c>
      <c r="B315" s="163" t="s">
        <v>785</v>
      </c>
      <c r="C315" s="164" t="s">
        <v>792</v>
      </c>
      <c r="D315" s="165" t="s">
        <v>401</v>
      </c>
      <c r="E315" s="166">
        <v>270.48</v>
      </c>
      <c r="F315" s="171" t="s">
        <v>790</v>
      </c>
    </row>
    <row r="316" spans="1:6" x14ac:dyDescent="0.2">
      <c r="A316" s="163" t="s">
        <v>160</v>
      </c>
      <c r="B316" s="163" t="s">
        <v>785</v>
      </c>
      <c r="C316" s="164" t="s">
        <v>793</v>
      </c>
      <c r="D316" s="165" t="s">
        <v>401</v>
      </c>
      <c r="E316" s="166">
        <v>229.21530000000001</v>
      </c>
      <c r="F316" s="167" t="s">
        <v>787</v>
      </c>
    </row>
    <row r="317" spans="1:6" x14ac:dyDescent="0.2">
      <c r="A317" s="163" t="s">
        <v>160</v>
      </c>
      <c r="B317" s="163" t="s">
        <v>785</v>
      </c>
      <c r="C317" s="164" t="s">
        <v>794</v>
      </c>
      <c r="D317" s="165" t="s">
        <v>401</v>
      </c>
      <c r="E317" s="166">
        <v>194.25</v>
      </c>
      <c r="F317" s="171" t="s">
        <v>790</v>
      </c>
    </row>
    <row r="318" spans="1:6" x14ac:dyDescent="0.2">
      <c r="A318" s="163" t="s">
        <v>160</v>
      </c>
      <c r="B318" s="163" t="s">
        <v>785</v>
      </c>
      <c r="C318" s="164" t="s">
        <v>795</v>
      </c>
      <c r="D318" s="165" t="s">
        <v>401</v>
      </c>
      <c r="E318" s="166">
        <v>414.75</v>
      </c>
      <c r="F318" s="167" t="s">
        <v>787</v>
      </c>
    </row>
    <row r="319" spans="1:6" x14ac:dyDescent="0.2">
      <c r="A319" s="163" t="s">
        <v>160</v>
      </c>
      <c r="B319" s="163" t="s">
        <v>785</v>
      </c>
      <c r="C319" s="164" t="s">
        <v>796</v>
      </c>
      <c r="D319" s="165" t="s">
        <v>401</v>
      </c>
      <c r="E319" s="166">
        <v>414.75</v>
      </c>
      <c r="F319" s="171" t="s">
        <v>790</v>
      </c>
    </row>
    <row r="320" spans="1:6" x14ac:dyDescent="0.2">
      <c r="A320" s="163" t="s">
        <v>160</v>
      </c>
      <c r="B320" s="163" t="s">
        <v>785</v>
      </c>
      <c r="C320" s="168" t="s">
        <v>797</v>
      </c>
      <c r="D320" s="169" t="s">
        <v>401</v>
      </c>
      <c r="E320" s="170">
        <v>3669.75</v>
      </c>
      <c r="F320" s="171" t="s">
        <v>790</v>
      </c>
    </row>
    <row r="321" spans="1:6" x14ac:dyDescent="0.2">
      <c r="A321" s="163" t="s">
        <v>160</v>
      </c>
      <c r="B321" s="163" t="s">
        <v>785</v>
      </c>
      <c r="C321" s="164" t="s">
        <v>798</v>
      </c>
      <c r="D321" s="165" t="s">
        <v>799</v>
      </c>
      <c r="E321" s="166">
        <v>866.25</v>
      </c>
      <c r="F321" s="171" t="s">
        <v>790</v>
      </c>
    </row>
    <row r="322" spans="1:6" ht="24" x14ac:dyDescent="0.2">
      <c r="A322" s="163" t="s">
        <v>160</v>
      </c>
      <c r="B322" s="163" t="s">
        <v>785</v>
      </c>
      <c r="C322" s="164" t="s">
        <v>800</v>
      </c>
      <c r="D322" s="165" t="s">
        <v>401</v>
      </c>
      <c r="E322" s="166">
        <v>8096</v>
      </c>
      <c r="F322" s="171" t="s">
        <v>790</v>
      </c>
    </row>
    <row r="323" spans="1:6" ht="24" x14ac:dyDescent="0.2">
      <c r="A323" s="163" t="s">
        <v>160</v>
      </c>
      <c r="B323" s="163" t="s">
        <v>785</v>
      </c>
      <c r="C323" s="164" t="s">
        <v>801</v>
      </c>
      <c r="D323" s="165" t="s">
        <v>401</v>
      </c>
      <c r="E323" s="166">
        <v>8000</v>
      </c>
      <c r="F323" s="171" t="s">
        <v>790</v>
      </c>
    </row>
    <row r="324" spans="1:6" x14ac:dyDescent="0.2">
      <c r="A324" s="163" t="s">
        <v>160</v>
      </c>
      <c r="B324" s="163" t="s">
        <v>785</v>
      </c>
      <c r="C324" s="168" t="s">
        <v>802</v>
      </c>
      <c r="D324" s="169" t="s">
        <v>401</v>
      </c>
      <c r="E324" s="170">
        <v>167.27</v>
      </c>
      <c r="F324" s="171" t="s">
        <v>790</v>
      </c>
    </row>
    <row r="325" spans="1:6" ht="30.75" customHeight="1" x14ac:dyDescent="0.2">
      <c r="A325" s="163" t="s">
        <v>160</v>
      </c>
      <c r="B325" s="163" t="s">
        <v>785</v>
      </c>
      <c r="C325" s="164" t="s">
        <v>803</v>
      </c>
      <c r="D325" s="165" t="s">
        <v>401</v>
      </c>
      <c r="E325" s="166">
        <v>402.67669999999998</v>
      </c>
      <c r="F325" s="167" t="s">
        <v>787</v>
      </c>
    </row>
    <row r="326" spans="1:6" x14ac:dyDescent="0.2">
      <c r="A326" s="163" t="s">
        <v>160</v>
      </c>
      <c r="B326" s="163" t="s">
        <v>785</v>
      </c>
      <c r="C326" s="164" t="s">
        <v>804</v>
      </c>
      <c r="D326" s="165" t="s">
        <v>401</v>
      </c>
      <c r="E326" s="166">
        <v>600.9153</v>
      </c>
      <c r="F326" s="167" t="s">
        <v>787</v>
      </c>
    </row>
    <row r="327" spans="1:6" x14ac:dyDescent="0.2">
      <c r="A327" s="163" t="s">
        <v>160</v>
      </c>
      <c r="B327" s="163" t="s">
        <v>785</v>
      </c>
      <c r="C327" s="164" t="s">
        <v>805</v>
      </c>
      <c r="D327" s="165" t="s">
        <v>799</v>
      </c>
      <c r="E327" s="166">
        <v>489.40600000000001</v>
      </c>
      <c r="F327" s="171" t="s">
        <v>790</v>
      </c>
    </row>
    <row r="328" spans="1:6" ht="24.75" customHeight="1" x14ac:dyDescent="0.2">
      <c r="A328" s="163" t="s">
        <v>160</v>
      </c>
      <c r="B328" s="163" t="s">
        <v>785</v>
      </c>
      <c r="C328" s="164" t="s">
        <v>806</v>
      </c>
      <c r="D328" s="165" t="s">
        <v>401</v>
      </c>
      <c r="E328" s="166">
        <v>455.48</v>
      </c>
      <c r="F328" s="167" t="s">
        <v>787</v>
      </c>
    </row>
    <row r="329" spans="1:6" ht="24" x14ac:dyDescent="0.2">
      <c r="A329" s="43" t="s">
        <v>179</v>
      </c>
      <c r="B329" s="43" t="s">
        <v>807</v>
      </c>
      <c r="C329" s="44" t="s">
        <v>808</v>
      </c>
      <c r="D329" s="45" t="s">
        <v>401</v>
      </c>
      <c r="E329" s="46">
        <v>6490</v>
      </c>
      <c r="F329" s="83" t="s">
        <v>809</v>
      </c>
    </row>
    <row r="330" spans="1:6" ht="24" x14ac:dyDescent="0.2">
      <c r="A330" s="43" t="s">
        <v>810</v>
      </c>
      <c r="B330" s="43" t="s">
        <v>811</v>
      </c>
      <c r="C330" s="44" t="s">
        <v>812</v>
      </c>
      <c r="D330" s="45" t="s">
        <v>569</v>
      </c>
      <c r="E330" s="46">
        <v>460.2</v>
      </c>
      <c r="F330" s="83" t="s">
        <v>813</v>
      </c>
    </row>
    <row r="331" spans="1:6" ht="36" x14ac:dyDescent="0.2">
      <c r="A331" s="43" t="s">
        <v>87</v>
      </c>
      <c r="B331" s="43" t="s">
        <v>814</v>
      </c>
      <c r="C331" s="44" t="s">
        <v>815</v>
      </c>
      <c r="D331" s="45" t="s">
        <v>816</v>
      </c>
      <c r="E331" s="46">
        <v>44877.760000000002</v>
      </c>
      <c r="F331" s="83" t="s">
        <v>817</v>
      </c>
    </row>
    <row r="332" spans="1:6" x14ac:dyDescent="0.2">
      <c r="A332" s="47" t="s">
        <v>818</v>
      </c>
      <c r="B332" s="47" t="s">
        <v>819</v>
      </c>
      <c r="C332" s="44" t="s">
        <v>820</v>
      </c>
      <c r="D332" s="45" t="s">
        <v>821</v>
      </c>
      <c r="E332" s="46">
        <v>3000</v>
      </c>
      <c r="F332" s="83" t="s">
        <v>822</v>
      </c>
    </row>
    <row r="333" spans="1:6" ht="24" x14ac:dyDescent="0.2">
      <c r="A333" s="172" t="s">
        <v>823</v>
      </c>
      <c r="B333" s="172" t="s">
        <v>824</v>
      </c>
      <c r="C333" s="173" t="s">
        <v>825</v>
      </c>
      <c r="D333" s="174" t="s">
        <v>401</v>
      </c>
      <c r="E333" s="175">
        <v>23562.5</v>
      </c>
      <c r="F333" s="176" t="s">
        <v>826</v>
      </c>
    </row>
    <row r="334" spans="1:6" ht="24" x14ac:dyDescent="0.2">
      <c r="A334" s="172" t="s">
        <v>823</v>
      </c>
      <c r="B334" s="172" t="s">
        <v>824</v>
      </c>
      <c r="C334" s="173" t="s">
        <v>827</v>
      </c>
      <c r="D334" s="174" t="s">
        <v>401</v>
      </c>
      <c r="E334" s="175">
        <v>102660</v>
      </c>
      <c r="F334" s="176" t="s">
        <v>826</v>
      </c>
    </row>
    <row r="335" spans="1:6" ht="20.25" customHeight="1" x14ac:dyDescent="0.2">
      <c r="A335" s="177" t="s">
        <v>828</v>
      </c>
      <c r="B335" s="177" t="s">
        <v>829</v>
      </c>
      <c r="C335" s="178" t="s">
        <v>830</v>
      </c>
      <c r="D335" s="179" t="s">
        <v>401</v>
      </c>
      <c r="E335" s="180">
        <v>590</v>
      </c>
      <c r="F335" s="181" t="s">
        <v>831</v>
      </c>
    </row>
    <row r="336" spans="1:6" ht="15" customHeight="1" x14ac:dyDescent="0.2">
      <c r="A336" s="177" t="s">
        <v>828</v>
      </c>
      <c r="B336" s="177" t="s">
        <v>829</v>
      </c>
      <c r="C336" s="178" t="s">
        <v>832</v>
      </c>
      <c r="D336" s="179" t="s">
        <v>401</v>
      </c>
      <c r="E336" s="180">
        <v>2124</v>
      </c>
      <c r="F336" s="181" t="s">
        <v>831</v>
      </c>
    </row>
    <row r="337" spans="1:6" ht="14.1" customHeight="1" x14ac:dyDescent="0.2">
      <c r="A337" s="177" t="s">
        <v>828</v>
      </c>
      <c r="B337" s="177" t="s">
        <v>829</v>
      </c>
      <c r="C337" s="178" t="s">
        <v>833</v>
      </c>
      <c r="D337" s="179" t="s">
        <v>834</v>
      </c>
      <c r="E337" s="180">
        <v>2832</v>
      </c>
      <c r="F337" s="181" t="s">
        <v>831</v>
      </c>
    </row>
    <row r="338" spans="1:6" x14ac:dyDescent="0.2">
      <c r="A338" s="177" t="s">
        <v>828</v>
      </c>
      <c r="B338" s="177" t="s">
        <v>829</v>
      </c>
      <c r="C338" s="178" t="s">
        <v>835</v>
      </c>
      <c r="D338" s="179" t="s">
        <v>834</v>
      </c>
      <c r="E338" s="180">
        <v>2548.8000000000002</v>
      </c>
      <c r="F338" s="181" t="s">
        <v>831</v>
      </c>
    </row>
    <row r="339" spans="1:6" ht="15" customHeight="1" x14ac:dyDescent="0.2">
      <c r="A339" s="177" t="s">
        <v>828</v>
      </c>
      <c r="B339" s="177" t="s">
        <v>829</v>
      </c>
      <c r="C339" s="178" t="s">
        <v>836</v>
      </c>
      <c r="D339" s="179" t="s">
        <v>834</v>
      </c>
      <c r="E339" s="180">
        <v>2360</v>
      </c>
      <c r="F339" s="181" t="s">
        <v>831</v>
      </c>
    </row>
    <row r="340" spans="1:6" ht="24" x14ac:dyDescent="0.2">
      <c r="A340" s="177" t="s">
        <v>828</v>
      </c>
      <c r="B340" s="177" t="s">
        <v>829</v>
      </c>
      <c r="C340" s="178" t="s">
        <v>837</v>
      </c>
      <c r="D340" s="179" t="s">
        <v>834</v>
      </c>
      <c r="E340" s="180">
        <v>2360</v>
      </c>
      <c r="F340" s="181" t="s">
        <v>831</v>
      </c>
    </row>
    <row r="341" spans="1:6" x14ac:dyDescent="0.2">
      <c r="A341" s="177" t="s">
        <v>828</v>
      </c>
      <c r="B341" s="177" t="s">
        <v>829</v>
      </c>
      <c r="C341" s="178" t="s">
        <v>838</v>
      </c>
      <c r="D341" s="179" t="s">
        <v>834</v>
      </c>
      <c r="E341" s="180">
        <v>708</v>
      </c>
      <c r="F341" s="181" t="s">
        <v>831</v>
      </c>
    </row>
    <row r="342" spans="1:6" x14ac:dyDescent="0.2">
      <c r="A342" s="177" t="s">
        <v>828</v>
      </c>
      <c r="B342" s="177" t="s">
        <v>829</v>
      </c>
      <c r="C342" s="178" t="s">
        <v>839</v>
      </c>
      <c r="D342" s="179" t="s">
        <v>401</v>
      </c>
      <c r="E342" s="180">
        <v>7670</v>
      </c>
      <c r="F342" s="181" t="s">
        <v>831</v>
      </c>
    </row>
    <row r="343" spans="1:6" ht="24" x14ac:dyDescent="0.2">
      <c r="A343" s="177" t="s">
        <v>828</v>
      </c>
      <c r="B343" s="177" t="s">
        <v>829</v>
      </c>
      <c r="C343" s="178" t="s">
        <v>840</v>
      </c>
      <c r="D343" s="179" t="s">
        <v>834</v>
      </c>
      <c r="E343" s="180">
        <v>2548.8000000000002</v>
      </c>
      <c r="F343" s="181" t="s">
        <v>831</v>
      </c>
    </row>
    <row r="344" spans="1:6" ht="24" x14ac:dyDescent="0.2">
      <c r="A344" s="177" t="s">
        <v>828</v>
      </c>
      <c r="B344" s="177" t="s">
        <v>829</v>
      </c>
      <c r="C344" s="178" t="s">
        <v>841</v>
      </c>
      <c r="D344" s="179" t="s">
        <v>401</v>
      </c>
      <c r="E344" s="180">
        <v>2360</v>
      </c>
      <c r="F344" s="181" t="s">
        <v>831</v>
      </c>
    </row>
    <row r="345" spans="1:6" ht="24" x14ac:dyDescent="0.2">
      <c r="A345" s="177" t="s">
        <v>828</v>
      </c>
      <c r="B345" s="177" t="s">
        <v>829</v>
      </c>
      <c r="C345" s="178" t="s">
        <v>842</v>
      </c>
      <c r="D345" s="179" t="s">
        <v>401</v>
      </c>
      <c r="E345" s="180">
        <v>1770</v>
      </c>
      <c r="F345" s="181" t="s">
        <v>831</v>
      </c>
    </row>
    <row r="346" spans="1:6" x14ac:dyDescent="0.2">
      <c r="A346" s="177" t="s">
        <v>828</v>
      </c>
      <c r="B346" s="177" t="s">
        <v>829</v>
      </c>
      <c r="C346" s="178" t="s">
        <v>843</v>
      </c>
      <c r="D346" s="179" t="s">
        <v>401</v>
      </c>
      <c r="E346" s="180">
        <v>1121</v>
      </c>
      <c r="F346" s="181" t="s">
        <v>831</v>
      </c>
    </row>
    <row r="347" spans="1:6" x14ac:dyDescent="0.2">
      <c r="A347" s="182" t="s">
        <v>844</v>
      </c>
      <c r="B347" s="182" t="s">
        <v>845</v>
      </c>
      <c r="C347" s="183" t="s">
        <v>846</v>
      </c>
      <c r="D347" s="184" t="s">
        <v>401</v>
      </c>
      <c r="E347" s="185">
        <v>1770</v>
      </c>
      <c r="F347" s="186" t="s">
        <v>847</v>
      </c>
    </row>
    <row r="348" spans="1:6" ht="24" x14ac:dyDescent="0.2">
      <c r="A348" s="182" t="s">
        <v>844</v>
      </c>
      <c r="B348" s="182" t="s">
        <v>845</v>
      </c>
      <c r="C348" s="183" t="s">
        <v>848</v>
      </c>
      <c r="D348" s="184" t="s">
        <v>401</v>
      </c>
      <c r="E348" s="185">
        <v>1062</v>
      </c>
      <c r="F348" s="186" t="s">
        <v>847</v>
      </c>
    </row>
    <row r="349" spans="1:6" x14ac:dyDescent="0.2">
      <c r="A349" s="182" t="s">
        <v>844</v>
      </c>
      <c r="B349" s="182" t="s">
        <v>845</v>
      </c>
      <c r="C349" s="183" t="s">
        <v>849</v>
      </c>
      <c r="D349" s="184" t="s">
        <v>401</v>
      </c>
      <c r="E349" s="185">
        <v>420.55200000000002</v>
      </c>
      <c r="F349" s="186" t="s">
        <v>847</v>
      </c>
    </row>
    <row r="350" spans="1:6" ht="24" x14ac:dyDescent="0.2">
      <c r="A350" s="182" t="s">
        <v>844</v>
      </c>
      <c r="B350" s="182" t="s">
        <v>845</v>
      </c>
      <c r="C350" s="183" t="s">
        <v>850</v>
      </c>
      <c r="D350" s="184" t="s">
        <v>401</v>
      </c>
      <c r="E350" s="185">
        <v>420.73</v>
      </c>
      <c r="F350" s="186" t="s">
        <v>847</v>
      </c>
    </row>
    <row r="351" spans="1:6" ht="24" x14ac:dyDescent="0.2">
      <c r="A351" s="182" t="s">
        <v>844</v>
      </c>
      <c r="B351" s="182" t="s">
        <v>845</v>
      </c>
      <c r="C351" s="183" t="s">
        <v>851</v>
      </c>
      <c r="D351" s="184" t="s">
        <v>401</v>
      </c>
      <c r="E351" s="185">
        <v>1379.48</v>
      </c>
      <c r="F351" s="186" t="s">
        <v>847</v>
      </c>
    </row>
    <row r="352" spans="1:6" ht="24" x14ac:dyDescent="0.2">
      <c r="A352" s="182" t="s">
        <v>844</v>
      </c>
      <c r="B352" s="182" t="s">
        <v>845</v>
      </c>
      <c r="C352" s="183" t="s">
        <v>851</v>
      </c>
      <c r="D352" s="184" t="s">
        <v>401</v>
      </c>
      <c r="E352" s="185">
        <v>486.69200000000001</v>
      </c>
      <c r="F352" s="186" t="s">
        <v>847</v>
      </c>
    </row>
    <row r="353" spans="1:6" ht="24" x14ac:dyDescent="0.2">
      <c r="A353" s="182" t="s">
        <v>844</v>
      </c>
      <c r="B353" s="182" t="s">
        <v>845</v>
      </c>
      <c r="C353" s="183" t="s">
        <v>852</v>
      </c>
      <c r="D353" s="184" t="s">
        <v>401</v>
      </c>
      <c r="E353" s="185">
        <v>420.09199999999998</v>
      </c>
      <c r="F353" s="186" t="s">
        <v>847</v>
      </c>
    </row>
    <row r="354" spans="1:6" ht="24" x14ac:dyDescent="0.2">
      <c r="A354" s="182" t="s">
        <v>844</v>
      </c>
      <c r="B354" s="182" t="s">
        <v>845</v>
      </c>
      <c r="C354" s="183" t="s">
        <v>853</v>
      </c>
      <c r="D354" s="184" t="s">
        <v>401</v>
      </c>
      <c r="E354" s="185">
        <v>422.358</v>
      </c>
      <c r="F354" s="186" t="s">
        <v>847</v>
      </c>
    </row>
    <row r="355" spans="1:6" ht="15" customHeight="1" x14ac:dyDescent="0.2">
      <c r="A355" s="182" t="s">
        <v>844</v>
      </c>
      <c r="B355" s="182" t="s">
        <v>845</v>
      </c>
      <c r="C355" s="183" t="s">
        <v>854</v>
      </c>
      <c r="D355" s="184" t="s">
        <v>401</v>
      </c>
      <c r="E355" s="185">
        <v>422.44</v>
      </c>
      <c r="F355" s="186" t="s">
        <v>847</v>
      </c>
    </row>
    <row r="356" spans="1:6" ht="24" x14ac:dyDescent="0.2">
      <c r="A356" s="182" t="s">
        <v>844</v>
      </c>
      <c r="B356" s="182" t="s">
        <v>845</v>
      </c>
      <c r="C356" s="183" t="s">
        <v>855</v>
      </c>
      <c r="D356" s="184" t="s">
        <v>401</v>
      </c>
      <c r="E356" s="185">
        <v>422.62799999999999</v>
      </c>
      <c r="F356" s="186" t="s">
        <v>847</v>
      </c>
    </row>
    <row r="357" spans="1:6" ht="14.1" customHeight="1" x14ac:dyDescent="0.2">
      <c r="A357" s="182" t="s">
        <v>844</v>
      </c>
      <c r="B357" s="182" t="s">
        <v>845</v>
      </c>
      <c r="C357" s="183" t="s">
        <v>856</v>
      </c>
      <c r="D357" s="184" t="s">
        <v>401</v>
      </c>
      <c r="E357" s="185">
        <v>810.41200000000003</v>
      </c>
      <c r="F357" s="186" t="s">
        <v>847</v>
      </c>
    </row>
    <row r="358" spans="1:6" x14ac:dyDescent="0.2">
      <c r="A358" s="182" t="s">
        <v>844</v>
      </c>
      <c r="B358" s="182" t="s">
        <v>845</v>
      </c>
      <c r="C358" s="183" t="s">
        <v>857</v>
      </c>
      <c r="D358" s="184" t="s">
        <v>401</v>
      </c>
      <c r="E358" s="185">
        <v>1069.47</v>
      </c>
      <c r="F358" s="186" t="s">
        <v>847</v>
      </c>
    </row>
    <row r="359" spans="1:6" ht="18" customHeight="1" x14ac:dyDescent="0.2">
      <c r="A359" s="182" t="s">
        <v>844</v>
      </c>
      <c r="B359" s="182" t="s">
        <v>845</v>
      </c>
      <c r="C359" s="183" t="s">
        <v>858</v>
      </c>
      <c r="D359" s="184" t="s">
        <v>401</v>
      </c>
      <c r="E359" s="185">
        <v>3499.9967000000001</v>
      </c>
      <c r="F359" s="186" t="s">
        <v>847</v>
      </c>
    </row>
    <row r="360" spans="1:6" ht="18.95" customHeight="1" x14ac:dyDescent="0.2">
      <c r="A360" s="182" t="s">
        <v>844</v>
      </c>
      <c r="B360" s="182" t="s">
        <v>845</v>
      </c>
      <c r="C360" s="183" t="s">
        <v>859</v>
      </c>
      <c r="D360" s="184" t="s">
        <v>401</v>
      </c>
      <c r="E360" s="185">
        <v>200.6</v>
      </c>
      <c r="F360" s="186" t="s">
        <v>847</v>
      </c>
    </row>
    <row r="361" spans="1:6" ht="15.95" customHeight="1" x14ac:dyDescent="0.2">
      <c r="A361" s="182" t="s">
        <v>844</v>
      </c>
      <c r="B361" s="182" t="s">
        <v>845</v>
      </c>
      <c r="C361" s="183" t="s">
        <v>860</v>
      </c>
      <c r="D361" s="184" t="s">
        <v>401</v>
      </c>
      <c r="E361" s="185">
        <v>17.405000000000001</v>
      </c>
      <c r="F361" s="186" t="s">
        <v>847</v>
      </c>
    </row>
    <row r="362" spans="1:6" ht="21" customHeight="1" x14ac:dyDescent="0.2">
      <c r="A362" s="182" t="s">
        <v>844</v>
      </c>
      <c r="B362" s="182" t="s">
        <v>845</v>
      </c>
      <c r="C362" s="183" t="s">
        <v>861</v>
      </c>
      <c r="D362" s="184" t="s">
        <v>401</v>
      </c>
      <c r="E362" s="185">
        <v>101.48</v>
      </c>
      <c r="F362" s="186" t="s">
        <v>847</v>
      </c>
    </row>
    <row r="363" spans="1:6" x14ac:dyDescent="0.2">
      <c r="A363" s="182" t="s">
        <v>844</v>
      </c>
      <c r="B363" s="182" t="s">
        <v>845</v>
      </c>
      <c r="C363" s="183" t="s">
        <v>862</v>
      </c>
      <c r="D363" s="184" t="s">
        <v>401</v>
      </c>
      <c r="E363" s="185">
        <v>15.281000000000001</v>
      </c>
      <c r="F363" s="186" t="s">
        <v>847</v>
      </c>
    </row>
    <row r="364" spans="1:6" x14ac:dyDescent="0.2">
      <c r="A364" s="182" t="s">
        <v>844</v>
      </c>
      <c r="B364" s="182" t="s">
        <v>845</v>
      </c>
      <c r="C364" s="183" t="s">
        <v>863</v>
      </c>
      <c r="D364" s="184" t="s">
        <v>401</v>
      </c>
      <c r="E364" s="185">
        <v>34.81</v>
      </c>
      <c r="F364" s="186" t="s">
        <v>847</v>
      </c>
    </row>
    <row r="365" spans="1:6" x14ac:dyDescent="0.2">
      <c r="A365" s="182" t="s">
        <v>844</v>
      </c>
      <c r="B365" s="182" t="s">
        <v>845</v>
      </c>
      <c r="C365" s="183" t="s">
        <v>864</v>
      </c>
      <c r="D365" s="184" t="s">
        <v>401</v>
      </c>
      <c r="E365" s="185">
        <v>77.88</v>
      </c>
      <c r="F365" s="186" t="s">
        <v>847</v>
      </c>
    </row>
    <row r="366" spans="1:6" x14ac:dyDescent="0.2">
      <c r="A366" s="182" t="s">
        <v>844</v>
      </c>
      <c r="B366" s="182" t="s">
        <v>845</v>
      </c>
      <c r="C366" s="183" t="s">
        <v>865</v>
      </c>
      <c r="D366" s="184" t="s">
        <v>428</v>
      </c>
      <c r="E366" s="185">
        <v>403.79669999999999</v>
      </c>
      <c r="F366" s="186" t="s">
        <v>847</v>
      </c>
    </row>
    <row r="367" spans="1:6" x14ac:dyDescent="0.2">
      <c r="A367" s="182" t="s">
        <v>844</v>
      </c>
      <c r="B367" s="182" t="s">
        <v>845</v>
      </c>
      <c r="C367" s="183" t="s">
        <v>866</v>
      </c>
      <c r="D367" s="184" t="s">
        <v>428</v>
      </c>
      <c r="E367" s="185">
        <v>36</v>
      </c>
      <c r="F367" s="186" t="s">
        <v>847</v>
      </c>
    </row>
    <row r="368" spans="1:6" x14ac:dyDescent="0.2">
      <c r="A368" s="182" t="s">
        <v>844</v>
      </c>
      <c r="B368" s="182" t="s">
        <v>845</v>
      </c>
      <c r="C368" s="183" t="s">
        <v>867</v>
      </c>
      <c r="D368" s="184" t="s">
        <v>428</v>
      </c>
      <c r="E368" s="185">
        <v>154.875</v>
      </c>
      <c r="F368" s="186" t="s">
        <v>847</v>
      </c>
    </row>
    <row r="369" spans="1:6" x14ac:dyDescent="0.2">
      <c r="A369" s="182" t="s">
        <v>844</v>
      </c>
      <c r="B369" s="182" t="s">
        <v>845</v>
      </c>
      <c r="C369" s="182" t="s">
        <v>868</v>
      </c>
      <c r="D369" s="184" t="s">
        <v>401</v>
      </c>
      <c r="E369" s="187">
        <v>121.54</v>
      </c>
      <c r="F369" s="188" t="s">
        <v>847</v>
      </c>
    </row>
    <row r="370" spans="1:6" ht="18" customHeight="1" x14ac:dyDescent="0.2">
      <c r="A370" s="182" t="s">
        <v>844</v>
      </c>
      <c r="B370" s="182" t="s">
        <v>845</v>
      </c>
      <c r="C370" s="183" t="s">
        <v>869</v>
      </c>
      <c r="D370" s="184" t="s">
        <v>401</v>
      </c>
      <c r="E370" s="185">
        <v>510.04250000000002</v>
      </c>
      <c r="F370" s="186" t="s">
        <v>847</v>
      </c>
    </row>
    <row r="371" spans="1:6" ht="24" x14ac:dyDescent="0.2">
      <c r="A371" s="182" t="s">
        <v>844</v>
      </c>
      <c r="B371" s="182" t="s">
        <v>845</v>
      </c>
      <c r="C371" s="183" t="s">
        <v>870</v>
      </c>
      <c r="D371" s="184" t="s">
        <v>401</v>
      </c>
      <c r="E371" s="185">
        <v>510.04250000000002</v>
      </c>
      <c r="F371" s="186" t="s">
        <v>847</v>
      </c>
    </row>
    <row r="372" spans="1:6" ht="24" x14ac:dyDescent="0.2">
      <c r="A372" s="182" t="s">
        <v>844</v>
      </c>
      <c r="B372" s="182" t="s">
        <v>845</v>
      </c>
      <c r="C372" s="183" t="s">
        <v>871</v>
      </c>
      <c r="D372" s="184" t="s">
        <v>401</v>
      </c>
      <c r="E372" s="185">
        <v>445.214</v>
      </c>
      <c r="F372" s="186" t="s">
        <v>847</v>
      </c>
    </row>
    <row r="373" spans="1:6" ht="24" x14ac:dyDescent="0.2">
      <c r="A373" s="182" t="s">
        <v>844</v>
      </c>
      <c r="B373" s="182" t="s">
        <v>845</v>
      </c>
      <c r="C373" s="183" t="s">
        <v>872</v>
      </c>
      <c r="D373" s="184" t="s">
        <v>401</v>
      </c>
      <c r="E373" s="185">
        <v>445.21409999999997</v>
      </c>
      <c r="F373" s="186" t="s">
        <v>847</v>
      </c>
    </row>
    <row r="374" spans="1:6" ht="21.75" customHeight="1" x14ac:dyDescent="0.2">
      <c r="A374" s="182" t="s">
        <v>844</v>
      </c>
      <c r="B374" s="182" t="s">
        <v>845</v>
      </c>
      <c r="C374" s="183" t="s">
        <v>872</v>
      </c>
      <c r="D374" s="184" t="s">
        <v>401</v>
      </c>
      <c r="E374" s="185">
        <v>437.91</v>
      </c>
      <c r="F374" s="186" t="s">
        <v>847</v>
      </c>
    </row>
    <row r="375" spans="1:6" ht="24" x14ac:dyDescent="0.2">
      <c r="A375" s="182" t="s">
        <v>844</v>
      </c>
      <c r="B375" s="182" t="s">
        <v>845</v>
      </c>
      <c r="C375" s="183" t="s">
        <v>873</v>
      </c>
      <c r="D375" s="184" t="s">
        <v>401</v>
      </c>
      <c r="E375" s="185">
        <v>440.16329999999999</v>
      </c>
      <c r="F375" s="186" t="s">
        <v>847</v>
      </c>
    </row>
    <row r="376" spans="1:6" ht="24" x14ac:dyDescent="0.2">
      <c r="A376" s="182" t="s">
        <v>844</v>
      </c>
      <c r="B376" s="182" t="s">
        <v>845</v>
      </c>
      <c r="C376" s="183" t="s">
        <v>874</v>
      </c>
      <c r="D376" s="184" t="s">
        <v>401</v>
      </c>
      <c r="E376" s="185">
        <v>439.49</v>
      </c>
      <c r="F376" s="186" t="s">
        <v>847</v>
      </c>
    </row>
    <row r="377" spans="1:6" ht="24" x14ac:dyDescent="0.2">
      <c r="A377" s="182" t="s">
        <v>844</v>
      </c>
      <c r="B377" s="182" t="s">
        <v>845</v>
      </c>
      <c r="C377" s="183" t="s">
        <v>875</v>
      </c>
      <c r="D377" s="184" t="s">
        <v>401</v>
      </c>
      <c r="E377" s="185">
        <v>442.005</v>
      </c>
      <c r="F377" s="186" t="s">
        <v>847</v>
      </c>
    </row>
    <row r="378" spans="1:6" ht="24" x14ac:dyDescent="0.2">
      <c r="A378" s="182" t="s">
        <v>844</v>
      </c>
      <c r="B378" s="182" t="s">
        <v>845</v>
      </c>
      <c r="C378" s="183" t="s">
        <v>876</v>
      </c>
      <c r="D378" s="184" t="s">
        <v>401</v>
      </c>
      <c r="E378" s="185">
        <v>439.49</v>
      </c>
      <c r="F378" s="186" t="s">
        <v>847</v>
      </c>
    </row>
    <row r="379" spans="1:6" ht="24" x14ac:dyDescent="0.2">
      <c r="A379" s="182" t="s">
        <v>844</v>
      </c>
      <c r="B379" s="182" t="s">
        <v>845</v>
      </c>
      <c r="C379" s="183" t="s">
        <v>877</v>
      </c>
      <c r="D379" s="184" t="s">
        <v>401</v>
      </c>
      <c r="E379" s="185">
        <v>835.00300000000004</v>
      </c>
      <c r="F379" s="186" t="s">
        <v>847</v>
      </c>
    </row>
    <row r="380" spans="1:6" ht="24" x14ac:dyDescent="0.2">
      <c r="A380" s="182" t="s">
        <v>844</v>
      </c>
      <c r="B380" s="182" t="s">
        <v>845</v>
      </c>
      <c r="C380" s="183" t="s">
        <v>878</v>
      </c>
      <c r="D380" s="184" t="s">
        <v>401</v>
      </c>
      <c r="E380" s="185">
        <v>1110</v>
      </c>
      <c r="F380" s="186" t="s">
        <v>847</v>
      </c>
    </row>
    <row r="381" spans="1:6" ht="24" x14ac:dyDescent="0.2">
      <c r="A381" s="182" t="s">
        <v>844</v>
      </c>
      <c r="B381" s="182" t="s">
        <v>845</v>
      </c>
      <c r="C381" s="183" t="s">
        <v>879</v>
      </c>
      <c r="D381" s="184" t="s">
        <v>401</v>
      </c>
      <c r="E381" s="185">
        <v>932.61249999999995</v>
      </c>
      <c r="F381" s="186" t="s">
        <v>847</v>
      </c>
    </row>
    <row r="382" spans="1:6" ht="24" x14ac:dyDescent="0.2">
      <c r="A382" s="182" t="s">
        <v>844</v>
      </c>
      <c r="B382" s="182" t="s">
        <v>845</v>
      </c>
      <c r="C382" s="183" t="s">
        <v>880</v>
      </c>
      <c r="D382" s="184" t="s">
        <v>401</v>
      </c>
      <c r="E382" s="185">
        <v>932.39</v>
      </c>
      <c r="F382" s="186" t="s">
        <v>847</v>
      </c>
    </row>
    <row r="383" spans="1:6" ht="24" x14ac:dyDescent="0.2">
      <c r="A383" s="182" t="s">
        <v>844</v>
      </c>
      <c r="B383" s="182" t="s">
        <v>845</v>
      </c>
      <c r="C383" s="183" t="s">
        <v>881</v>
      </c>
      <c r="D383" s="184" t="s">
        <v>401</v>
      </c>
      <c r="E383" s="185">
        <v>932.39</v>
      </c>
      <c r="F383" s="186" t="s">
        <v>847</v>
      </c>
    </row>
    <row r="384" spans="1:6" ht="24" x14ac:dyDescent="0.2">
      <c r="A384" s="182" t="s">
        <v>844</v>
      </c>
      <c r="B384" s="182" t="s">
        <v>845</v>
      </c>
      <c r="C384" s="183" t="s">
        <v>882</v>
      </c>
      <c r="D384" s="184" t="s">
        <v>401</v>
      </c>
      <c r="E384" s="185">
        <v>1015</v>
      </c>
      <c r="F384" s="186" t="s">
        <v>847</v>
      </c>
    </row>
    <row r="385" spans="1:6" ht="24" x14ac:dyDescent="0.2">
      <c r="A385" s="182" t="s">
        <v>844</v>
      </c>
      <c r="B385" s="182" t="s">
        <v>845</v>
      </c>
      <c r="C385" s="183" t="s">
        <v>883</v>
      </c>
      <c r="D385" s="184" t="s">
        <v>401</v>
      </c>
      <c r="E385" s="185">
        <v>927.75</v>
      </c>
      <c r="F385" s="186" t="s">
        <v>847</v>
      </c>
    </row>
    <row r="386" spans="1:6" ht="24" x14ac:dyDescent="0.2">
      <c r="A386" s="182" t="s">
        <v>844</v>
      </c>
      <c r="B386" s="182" t="s">
        <v>845</v>
      </c>
      <c r="C386" s="183" t="s">
        <v>884</v>
      </c>
      <c r="D386" s="184" t="s">
        <v>401</v>
      </c>
      <c r="E386" s="185">
        <v>922.77329999999995</v>
      </c>
      <c r="F386" s="186" t="s">
        <v>847</v>
      </c>
    </row>
    <row r="387" spans="1:6" ht="24" x14ac:dyDescent="0.2">
      <c r="A387" s="182" t="s">
        <v>844</v>
      </c>
      <c r="B387" s="182" t="s">
        <v>845</v>
      </c>
      <c r="C387" s="183" t="s">
        <v>885</v>
      </c>
      <c r="D387" s="184" t="s">
        <v>401</v>
      </c>
      <c r="E387" s="185">
        <v>929.53330000000005</v>
      </c>
      <c r="F387" s="186" t="s">
        <v>847</v>
      </c>
    </row>
    <row r="388" spans="1:6" ht="24" x14ac:dyDescent="0.2">
      <c r="A388" s="182" t="s">
        <v>844</v>
      </c>
      <c r="B388" s="182" t="s">
        <v>845</v>
      </c>
      <c r="C388" s="183" t="s">
        <v>886</v>
      </c>
      <c r="D388" s="184" t="s">
        <v>401</v>
      </c>
      <c r="E388" s="185">
        <v>885</v>
      </c>
      <c r="F388" s="186" t="s">
        <v>847</v>
      </c>
    </row>
    <row r="389" spans="1:6" ht="24" x14ac:dyDescent="0.2">
      <c r="A389" s="182" t="s">
        <v>844</v>
      </c>
      <c r="B389" s="182" t="s">
        <v>845</v>
      </c>
      <c r="C389" s="183" t="s">
        <v>887</v>
      </c>
      <c r="D389" s="184" t="s">
        <v>401</v>
      </c>
      <c r="E389" s="185">
        <v>1017.5025000000001</v>
      </c>
      <c r="F389" s="186" t="s">
        <v>847</v>
      </c>
    </row>
    <row r="390" spans="1:6" ht="24" x14ac:dyDescent="0.2">
      <c r="A390" s="182" t="s">
        <v>844</v>
      </c>
      <c r="B390" s="182" t="s">
        <v>845</v>
      </c>
      <c r="C390" s="183" t="s">
        <v>888</v>
      </c>
      <c r="D390" s="184" t="s">
        <v>401</v>
      </c>
      <c r="E390" s="185">
        <v>2700.0052000000001</v>
      </c>
      <c r="F390" s="186" t="s">
        <v>847</v>
      </c>
    </row>
    <row r="391" spans="1:6" ht="24" x14ac:dyDescent="0.2">
      <c r="A391" s="182" t="s">
        <v>844</v>
      </c>
      <c r="B391" s="182" t="s">
        <v>845</v>
      </c>
      <c r="C391" s="183" t="s">
        <v>889</v>
      </c>
      <c r="D391" s="184" t="s">
        <v>401</v>
      </c>
      <c r="E391" s="185">
        <v>2799.9985000000001</v>
      </c>
      <c r="F391" s="186" t="s">
        <v>847</v>
      </c>
    </row>
    <row r="392" spans="1:6" ht="24" x14ac:dyDescent="0.2">
      <c r="A392" s="182" t="s">
        <v>844</v>
      </c>
      <c r="B392" s="182" t="s">
        <v>845</v>
      </c>
      <c r="C392" s="183" t="s">
        <v>890</v>
      </c>
      <c r="D392" s="184" t="s">
        <v>401</v>
      </c>
      <c r="E392" s="185">
        <v>2149.9960000000001</v>
      </c>
      <c r="F392" s="186" t="s">
        <v>847</v>
      </c>
    </row>
    <row r="393" spans="1:6" ht="24" x14ac:dyDescent="0.2">
      <c r="A393" s="182" t="s">
        <v>844</v>
      </c>
      <c r="B393" s="182" t="s">
        <v>845</v>
      </c>
      <c r="C393" s="183" t="s">
        <v>891</v>
      </c>
      <c r="D393" s="184" t="s">
        <v>401</v>
      </c>
      <c r="E393" s="185">
        <v>3650</v>
      </c>
      <c r="F393" s="186" t="s">
        <v>847</v>
      </c>
    </row>
    <row r="394" spans="1:6" ht="14.1" customHeight="1" x14ac:dyDescent="0.2">
      <c r="A394" s="182" t="s">
        <v>844</v>
      </c>
      <c r="B394" s="182" t="s">
        <v>845</v>
      </c>
      <c r="C394" s="183" t="s">
        <v>892</v>
      </c>
      <c r="D394" s="184" t="s">
        <v>401</v>
      </c>
      <c r="E394" s="185">
        <v>30.68</v>
      </c>
      <c r="F394" s="186" t="s">
        <v>847</v>
      </c>
    </row>
    <row r="395" spans="1:6" ht="24" x14ac:dyDescent="0.2">
      <c r="A395" s="182" t="s">
        <v>844</v>
      </c>
      <c r="B395" s="182" t="s">
        <v>845</v>
      </c>
      <c r="C395" s="183" t="s">
        <v>893</v>
      </c>
      <c r="D395" s="184" t="s">
        <v>401</v>
      </c>
      <c r="E395" s="185">
        <v>5039.8509999999997</v>
      </c>
      <c r="F395" s="186" t="s">
        <v>847</v>
      </c>
    </row>
    <row r="396" spans="1:6" ht="24" x14ac:dyDescent="0.2">
      <c r="A396" s="182" t="s">
        <v>844</v>
      </c>
      <c r="B396" s="182" t="s">
        <v>845</v>
      </c>
      <c r="C396" s="183" t="s">
        <v>894</v>
      </c>
      <c r="D396" s="184" t="s">
        <v>401</v>
      </c>
      <c r="E396" s="185">
        <v>2700.0050000000001</v>
      </c>
      <c r="F396" s="186" t="s">
        <v>847</v>
      </c>
    </row>
    <row r="397" spans="1:6" x14ac:dyDescent="0.2">
      <c r="A397" s="182" t="s">
        <v>844</v>
      </c>
      <c r="B397" s="182" t="s">
        <v>845</v>
      </c>
      <c r="C397" s="183" t="s">
        <v>895</v>
      </c>
      <c r="D397" s="184" t="s">
        <v>401</v>
      </c>
      <c r="E397" s="185">
        <v>9.9946000000000002</v>
      </c>
      <c r="F397" s="186" t="s">
        <v>847</v>
      </c>
    </row>
    <row r="398" spans="1:6" ht="24.75" customHeight="1" x14ac:dyDescent="0.2">
      <c r="A398" s="182" t="s">
        <v>844</v>
      </c>
      <c r="B398" s="182" t="s">
        <v>845</v>
      </c>
      <c r="C398" s="183" t="s">
        <v>896</v>
      </c>
      <c r="D398" s="184" t="s">
        <v>401</v>
      </c>
      <c r="E398" s="185">
        <v>35.4</v>
      </c>
      <c r="F398" s="186" t="s">
        <v>847</v>
      </c>
    </row>
    <row r="399" spans="1:6" ht="24" x14ac:dyDescent="0.2">
      <c r="A399" s="182" t="s">
        <v>844</v>
      </c>
      <c r="B399" s="182" t="s">
        <v>845</v>
      </c>
      <c r="C399" s="183" t="s">
        <v>897</v>
      </c>
      <c r="D399" s="184" t="s">
        <v>401</v>
      </c>
      <c r="E399" s="185">
        <v>1184.72</v>
      </c>
      <c r="F399" s="186" t="s">
        <v>847</v>
      </c>
    </row>
    <row r="400" spans="1:6" ht="24" x14ac:dyDescent="0.2">
      <c r="A400" s="182" t="s">
        <v>844</v>
      </c>
      <c r="B400" s="182" t="s">
        <v>845</v>
      </c>
      <c r="C400" s="183" t="s">
        <v>898</v>
      </c>
      <c r="D400" s="184" t="s">
        <v>401</v>
      </c>
      <c r="E400" s="185">
        <v>2265.6</v>
      </c>
      <c r="F400" s="186" t="s">
        <v>847</v>
      </c>
    </row>
    <row r="401" spans="1:6" x14ac:dyDescent="0.2">
      <c r="A401" s="182" t="s">
        <v>844</v>
      </c>
      <c r="B401" s="182" t="s">
        <v>845</v>
      </c>
      <c r="C401" s="183" t="s">
        <v>899</v>
      </c>
      <c r="D401" s="184" t="s">
        <v>401</v>
      </c>
      <c r="E401" s="185">
        <v>13.3222</v>
      </c>
      <c r="F401" s="186" t="s">
        <v>847</v>
      </c>
    </row>
    <row r="402" spans="1:6" x14ac:dyDescent="0.2">
      <c r="A402" s="182" t="s">
        <v>844</v>
      </c>
      <c r="B402" s="182" t="s">
        <v>845</v>
      </c>
      <c r="C402" s="183" t="s">
        <v>900</v>
      </c>
      <c r="D402" s="184" t="s">
        <v>401</v>
      </c>
      <c r="E402" s="185">
        <v>107.675</v>
      </c>
      <c r="F402" s="186" t="s">
        <v>847</v>
      </c>
    </row>
    <row r="403" spans="1:6" ht="21.75" customHeight="1" x14ac:dyDescent="0.2">
      <c r="A403" s="182" t="s">
        <v>844</v>
      </c>
      <c r="B403" s="182" t="s">
        <v>845</v>
      </c>
      <c r="C403" s="183" t="s">
        <v>901</v>
      </c>
      <c r="D403" s="184" t="s">
        <v>401</v>
      </c>
      <c r="E403" s="185">
        <v>21.771000000000001</v>
      </c>
      <c r="F403" s="186" t="s">
        <v>847</v>
      </c>
    </row>
    <row r="404" spans="1:6" x14ac:dyDescent="0.2">
      <c r="A404" s="182" t="s">
        <v>844</v>
      </c>
      <c r="B404" s="182" t="s">
        <v>845</v>
      </c>
      <c r="C404" s="183" t="s">
        <v>902</v>
      </c>
      <c r="D404" s="184" t="s">
        <v>401</v>
      </c>
      <c r="E404" s="185">
        <v>7.8470000000000004</v>
      </c>
      <c r="F404" s="186" t="s">
        <v>847</v>
      </c>
    </row>
    <row r="405" spans="1:6" ht="24" x14ac:dyDescent="0.2">
      <c r="A405" s="182" t="s">
        <v>844</v>
      </c>
      <c r="B405" s="182" t="s">
        <v>845</v>
      </c>
      <c r="C405" s="183" t="s">
        <v>903</v>
      </c>
      <c r="D405" s="184" t="s">
        <v>401</v>
      </c>
      <c r="E405" s="185">
        <v>885.4</v>
      </c>
      <c r="F405" s="186" t="s">
        <v>847</v>
      </c>
    </row>
    <row r="406" spans="1:6" ht="24" x14ac:dyDescent="0.2">
      <c r="A406" s="182" t="s">
        <v>844</v>
      </c>
      <c r="B406" s="182" t="s">
        <v>845</v>
      </c>
      <c r="C406" s="183" t="s">
        <v>904</v>
      </c>
      <c r="D406" s="184" t="s">
        <v>401</v>
      </c>
      <c r="E406" s="185">
        <v>880.95249999999999</v>
      </c>
      <c r="F406" s="186" t="s">
        <v>847</v>
      </c>
    </row>
    <row r="407" spans="1:6" ht="24" x14ac:dyDescent="0.2">
      <c r="A407" s="182" t="s">
        <v>844</v>
      </c>
      <c r="B407" s="182" t="s">
        <v>845</v>
      </c>
      <c r="C407" s="183" t="s">
        <v>905</v>
      </c>
      <c r="D407" s="184" t="s">
        <v>401</v>
      </c>
      <c r="E407" s="185">
        <v>889.42600000000004</v>
      </c>
      <c r="F407" s="186" t="s">
        <v>847</v>
      </c>
    </row>
    <row r="408" spans="1:6" x14ac:dyDescent="0.2">
      <c r="A408" s="182" t="s">
        <v>844</v>
      </c>
      <c r="B408" s="182" t="s">
        <v>845</v>
      </c>
      <c r="C408" s="183" t="s">
        <v>906</v>
      </c>
      <c r="D408" s="184" t="s">
        <v>401</v>
      </c>
      <c r="E408" s="185">
        <v>20.001000000000001</v>
      </c>
      <c r="F408" s="186" t="s">
        <v>847</v>
      </c>
    </row>
    <row r="409" spans="1:6" ht="15.95" customHeight="1" x14ac:dyDescent="0.2">
      <c r="A409" s="182" t="s">
        <v>844</v>
      </c>
      <c r="B409" s="182" t="s">
        <v>845</v>
      </c>
      <c r="C409" s="186" t="s">
        <v>907</v>
      </c>
      <c r="D409" s="184" t="s">
        <v>401</v>
      </c>
      <c r="E409" s="189">
        <v>5750.01</v>
      </c>
      <c r="F409" s="186" t="s">
        <v>847</v>
      </c>
    </row>
    <row r="410" spans="1:6" ht="24" x14ac:dyDescent="0.2">
      <c r="A410" s="182" t="s">
        <v>844</v>
      </c>
      <c r="B410" s="182" t="s">
        <v>845</v>
      </c>
      <c r="C410" s="183" t="s">
        <v>908</v>
      </c>
      <c r="D410" s="184" t="s">
        <v>401</v>
      </c>
      <c r="E410" s="185">
        <v>4500.0006000000003</v>
      </c>
      <c r="F410" s="186" t="s">
        <v>847</v>
      </c>
    </row>
    <row r="411" spans="1:6" x14ac:dyDescent="0.2">
      <c r="A411" s="182" t="s">
        <v>844</v>
      </c>
      <c r="B411" s="182" t="s">
        <v>845</v>
      </c>
      <c r="C411" s="183" t="s">
        <v>909</v>
      </c>
      <c r="D411" s="184" t="s">
        <v>799</v>
      </c>
      <c r="E411" s="185">
        <v>206.5</v>
      </c>
      <c r="F411" s="186" t="s">
        <v>847</v>
      </c>
    </row>
    <row r="412" spans="1:6" x14ac:dyDescent="0.2">
      <c r="A412" s="182" t="s">
        <v>844</v>
      </c>
      <c r="B412" s="182" t="s">
        <v>845</v>
      </c>
      <c r="C412" s="183" t="s">
        <v>910</v>
      </c>
      <c r="D412" s="184" t="s">
        <v>401</v>
      </c>
      <c r="E412" s="185">
        <v>144.9984</v>
      </c>
      <c r="F412" s="186" t="s">
        <v>847</v>
      </c>
    </row>
    <row r="413" spans="1:6" x14ac:dyDescent="0.2">
      <c r="A413" s="182" t="s">
        <v>844</v>
      </c>
      <c r="B413" s="182" t="s">
        <v>845</v>
      </c>
      <c r="C413" s="183" t="s">
        <v>911</v>
      </c>
      <c r="D413" s="184" t="s">
        <v>401</v>
      </c>
      <c r="E413" s="185">
        <v>1407.74</v>
      </c>
      <c r="F413" s="186" t="s">
        <v>847</v>
      </c>
    </row>
    <row r="414" spans="1:6" x14ac:dyDescent="0.2">
      <c r="A414" s="182" t="s">
        <v>844</v>
      </c>
      <c r="B414" s="182" t="s">
        <v>845</v>
      </c>
      <c r="C414" s="183" t="s">
        <v>912</v>
      </c>
      <c r="D414" s="184" t="s">
        <v>428</v>
      </c>
      <c r="E414" s="185">
        <v>71.98</v>
      </c>
      <c r="F414" s="186" t="s">
        <v>847</v>
      </c>
    </row>
    <row r="415" spans="1:6" x14ac:dyDescent="0.2">
      <c r="A415" s="182" t="s">
        <v>844</v>
      </c>
      <c r="B415" s="182" t="s">
        <v>845</v>
      </c>
      <c r="C415" s="183" t="s">
        <v>913</v>
      </c>
      <c r="D415" s="184" t="s">
        <v>401</v>
      </c>
      <c r="E415" s="185">
        <v>55</v>
      </c>
      <c r="F415" s="186" t="s">
        <v>847</v>
      </c>
    </row>
    <row r="416" spans="1:6" x14ac:dyDescent="0.2">
      <c r="A416" s="182" t="s">
        <v>844</v>
      </c>
      <c r="B416" s="182" t="s">
        <v>845</v>
      </c>
      <c r="C416" s="183" t="s">
        <v>914</v>
      </c>
      <c r="D416" s="184" t="s">
        <v>401</v>
      </c>
      <c r="E416" s="185">
        <v>55</v>
      </c>
      <c r="F416" s="186" t="s">
        <v>847</v>
      </c>
    </row>
    <row r="417" spans="1:6" x14ac:dyDescent="0.2">
      <c r="A417" s="182" t="s">
        <v>844</v>
      </c>
      <c r="B417" s="182" t="s">
        <v>845</v>
      </c>
      <c r="C417" s="183" t="s">
        <v>915</v>
      </c>
      <c r="D417" s="184" t="s">
        <v>799</v>
      </c>
      <c r="E417" s="185">
        <v>72.5</v>
      </c>
      <c r="F417" s="186" t="s">
        <v>847</v>
      </c>
    </row>
    <row r="418" spans="1:6" x14ac:dyDescent="0.2">
      <c r="A418" s="182" t="s">
        <v>844</v>
      </c>
      <c r="B418" s="182" t="s">
        <v>845</v>
      </c>
      <c r="C418" s="183" t="s">
        <v>916</v>
      </c>
      <c r="D418" s="184" t="s">
        <v>401</v>
      </c>
      <c r="E418" s="185">
        <v>50</v>
      </c>
      <c r="F418" s="186" t="s">
        <v>847</v>
      </c>
    </row>
    <row r="419" spans="1:6" x14ac:dyDescent="0.2">
      <c r="A419" s="182" t="s">
        <v>844</v>
      </c>
      <c r="B419" s="182" t="s">
        <v>845</v>
      </c>
      <c r="C419" s="183" t="s">
        <v>917</v>
      </c>
      <c r="D419" s="184" t="s">
        <v>401</v>
      </c>
      <c r="E419" s="185">
        <v>1121</v>
      </c>
      <c r="F419" s="186" t="s">
        <v>847</v>
      </c>
    </row>
    <row r="420" spans="1:6" x14ac:dyDescent="0.2">
      <c r="A420" s="182" t="s">
        <v>844</v>
      </c>
      <c r="B420" s="182" t="s">
        <v>845</v>
      </c>
      <c r="C420" s="183" t="s">
        <v>918</v>
      </c>
      <c r="D420" s="184" t="s">
        <v>401</v>
      </c>
      <c r="E420" s="185">
        <v>254.99799999999999</v>
      </c>
      <c r="F420" s="186" t="s">
        <v>847</v>
      </c>
    </row>
    <row r="421" spans="1:6" x14ac:dyDescent="0.2">
      <c r="A421" s="182" t="s">
        <v>844</v>
      </c>
      <c r="B421" s="182" t="s">
        <v>845</v>
      </c>
      <c r="C421" s="183" t="s">
        <v>918</v>
      </c>
      <c r="D421" s="184" t="s">
        <v>401</v>
      </c>
      <c r="E421" s="185">
        <v>365.8</v>
      </c>
      <c r="F421" s="186" t="s">
        <v>847</v>
      </c>
    </row>
    <row r="422" spans="1:6" x14ac:dyDescent="0.2">
      <c r="A422" s="182" t="s">
        <v>844</v>
      </c>
      <c r="B422" s="182" t="s">
        <v>845</v>
      </c>
      <c r="C422" s="186" t="s">
        <v>919</v>
      </c>
      <c r="D422" s="184" t="s">
        <v>401</v>
      </c>
      <c r="E422" s="189">
        <v>498.99799999999999</v>
      </c>
      <c r="F422" s="186" t="s">
        <v>847</v>
      </c>
    </row>
    <row r="423" spans="1:6" ht="24" x14ac:dyDescent="0.2">
      <c r="A423" s="182" t="s">
        <v>844</v>
      </c>
      <c r="B423" s="182" t="s">
        <v>845</v>
      </c>
      <c r="C423" s="183" t="s">
        <v>920</v>
      </c>
      <c r="D423" s="184" t="s">
        <v>401</v>
      </c>
      <c r="E423" s="185">
        <v>10.9976</v>
      </c>
      <c r="F423" s="186" t="s">
        <v>847</v>
      </c>
    </row>
    <row r="424" spans="1:6" ht="24" x14ac:dyDescent="0.2">
      <c r="A424" s="182" t="s">
        <v>844</v>
      </c>
      <c r="B424" s="182" t="s">
        <v>845</v>
      </c>
      <c r="C424" s="183" t="s">
        <v>921</v>
      </c>
      <c r="D424" s="184" t="s">
        <v>401</v>
      </c>
      <c r="E424" s="185">
        <v>53.1</v>
      </c>
      <c r="F424" s="186" t="s">
        <v>847</v>
      </c>
    </row>
    <row r="425" spans="1:6" ht="24" x14ac:dyDescent="0.2">
      <c r="A425" s="182" t="s">
        <v>844</v>
      </c>
      <c r="B425" s="182" t="s">
        <v>845</v>
      </c>
      <c r="C425" s="183" t="s">
        <v>922</v>
      </c>
      <c r="D425" s="184" t="s">
        <v>401</v>
      </c>
      <c r="E425" s="185">
        <v>916.505</v>
      </c>
      <c r="F425" s="186" t="s">
        <v>847</v>
      </c>
    </row>
    <row r="426" spans="1:6" ht="24" x14ac:dyDescent="0.2">
      <c r="A426" s="182" t="s">
        <v>844</v>
      </c>
      <c r="B426" s="182" t="s">
        <v>845</v>
      </c>
      <c r="C426" s="183" t="s">
        <v>923</v>
      </c>
      <c r="D426" s="184" t="s">
        <v>401</v>
      </c>
      <c r="E426" s="185">
        <v>5015</v>
      </c>
      <c r="F426" s="186" t="s">
        <v>847</v>
      </c>
    </row>
    <row r="427" spans="1:6" ht="24" x14ac:dyDescent="0.2">
      <c r="A427" s="182" t="s">
        <v>844</v>
      </c>
      <c r="B427" s="182" t="s">
        <v>845</v>
      </c>
      <c r="C427" s="183" t="s">
        <v>924</v>
      </c>
      <c r="D427" s="184" t="s">
        <v>401</v>
      </c>
      <c r="E427" s="185">
        <v>10584.6</v>
      </c>
      <c r="F427" s="186" t="s">
        <v>847</v>
      </c>
    </row>
    <row r="428" spans="1:6" x14ac:dyDescent="0.2">
      <c r="A428" s="182" t="s">
        <v>844</v>
      </c>
      <c r="B428" s="182" t="s">
        <v>845</v>
      </c>
      <c r="C428" s="183" t="s">
        <v>925</v>
      </c>
      <c r="D428" s="184" t="s">
        <v>401</v>
      </c>
      <c r="E428" s="185">
        <v>8.85</v>
      </c>
      <c r="F428" s="186" t="s">
        <v>847</v>
      </c>
    </row>
    <row r="429" spans="1:6" x14ac:dyDescent="0.2">
      <c r="A429" s="182" t="s">
        <v>844</v>
      </c>
      <c r="B429" s="182" t="s">
        <v>845</v>
      </c>
      <c r="C429" s="183" t="s">
        <v>926</v>
      </c>
      <c r="D429" s="184" t="s">
        <v>401</v>
      </c>
      <c r="E429" s="185">
        <v>26.55</v>
      </c>
      <c r="F429" s="186" t="s">
        <v>847</v>
      </c>
    </row>
    <row r="430" spans="1:6" x14ac:dyDescent="0.2">
      <c r="A430" s="182" t="s">
        <v>844</v>
      </c>
      <c r="B430" s="182" t="s">
        <v>845</v>
      </c>
      <c r="C430" s="183" t="s">
        <v>927</v>
      </c>
      <c r="D430" s="184" t="s">
        <v>401</v>
      </c>
      <c r="E430" s="185">
        <v>71.98</v>
      </c>
      <c r="F430" s="186" t="s">
        <v>847</v>
      </c>
    </row>
    <row r="431" spans="1:6" x14ac:dyDescent="0.2">
      <c r="A431" s="182" t="s">
        <v>844</v>
      </c>
      <c r="B431" s="182" t="s">
        <v>845</v>
      </c>
      <c r="C431" s="183" t="s">
        <v>928</v>
      </c>
      <c r="D431" s="184" t="s">
        <v>401</v>
      </c>
      <c r="E431" s="185">
        <v>278.77499999999998</v>
      </c>
      <c r="F431" s="186" t="s">
        <v>847</v>
      </c>
    </row>
    <row r="432" spans="1:6" x14ac:dyDescent="0.2">
      <c r="A432" s="182" t="s">
        <v>844</v>
      </c>
      <c r="B432" s="182" t="s">
        <v>845</v>
      </c>
      <c r="C432" s="183" t="s">
        <v>929</v>
      </c>
      <c r="D432" s="184" t="s">
        <v>401</v>
      </c>
      <c r="E432" s="185">
        <v>32.001600000000003</v>
      </c>
      <c r="F432" s="186" t="s">
        <v>847</v>
      </c>
    </row>
    <row r="433" spans="1:6" x14ac:dyDescent="0.2">
      <c r="A433" s="182" t="s">
        <v>844</v>
      </c>
      <c r="B433" s="182" t="s">
        <v>845</v>
      </c>
      <c r="C433" s="183" t="s">
        <v>930</v>
      </c>
      <c r="D433" s="184" t="s">
        <v>401</v>
      </c>
      <c r="E433" s="185">
        <v>33.04</v>
      </c>
      <c r="F433" s="186" t="s">
        <v>847</v>
      </c>
    </row>
    <row r="434" spans="1:6" x14ac:dyDescent="0.2">
      <c r="A434" s="182" t="s">
        <v>844</v>
      </c>
      <c r="B434" s="182" t="s">
        <v>845</v>
      </c>
      <c r="C434" s="183" t="s">
        <v>931</v>
      </c>
      <c r="D434" s="184" t="s">
        <v>401</v>
      </c>
      <c r="E434" s="185">
        <v>24.78</v>
      </c>
      <c r="F434" s="186" t="s">
        <v>847</v>
      </c>
    </row>
    <row r="435" spans="1:6" x14ac:dyDescent="0.2">
      <c r="A435" s="182" t="s">
        <v>844</v>
      </c>
      <c r="B435" s="182" t="s">
        <v>845</v>
      </c>
      <c r="C435" s="183" t="s">
        <v>932</v>
      </c>
      <c r="D435" s="184" t="s">
        <v>401</v>
      </c>
      <c r="E435" s="185">
        <v>21.24</v>
      </c>
      <c r="F435" s="186" t="s">
        <v>847</v>
      </c>
    </row>
    <row r="436" spans="1:6" ht="24" x14ac:dyDescent="0.2">
      <c r="A436" s="182" t="s">
        <v>844</v>
      </c>
      <c r="B436" s="182" t="s">
        <v>845</v>
      </c>
      <c r="C436" s="183" t="s">
        <v>933</v>
      </c>
      <c r="D436" s="184" t="s">
        <v>401</v>
      </c>
      <c r="E436" s="185">
        <v>8379.4282999999996</v>
      </c>
      <c r="F436" s="186" t="s">
        <v>847</v>
      </c>
    </row>
    <row r="437" spans="1:6" ht="24" x14ac:dyDescent="0.2">
      <c r="A437" s="182" t="s">
        <v>844</v>
      </c>
      <c r="B437" s="182" t="s">
        <v>845</v>
      </c>
      <c r="C437" s="183" t="s">
        <v>934</v>
      </c>
      <c r="D437" s="184" t="s">
        <v>401</v>
      </c>
      <c r="E437" s="185">
        <v>3100.0016999999998</v>
      </c>
      <c r="F437" s="186" t="s">
        <v>847</v>
      </c>
    </row>
    <row r="438" spans="1:6" ht="24" x14ac:dyDescent="0.2">
      <c r="A438" s="182" t="s">
        <v>844</v>
      </c>
      <c r="B438" s="182" t="s">
        <v>845</v>
      </c>
      <c r="C438" s="183" t="s">
        <v>935</v>
      </c>
      <c r="D438" s="184" t="s">
        <v>401</v>
      </c>
      <c r="E438" s="185">
        <v>7601.18</v>
      </c>
      <c r="F438" s="186" t="s">
        <v>847</v>
      </c>
    </row>
    <row r="439" spans="1:6" x14ac:dyDescent="0.2">
      <c r="A439" s="182" t="s">
        <v>844</v>
      </c>
      <c r="B439" s="182" t="s">
        <v>845</v>
      </c>
      <c r="C439" s="183" t="s">
        <v>936</v>
      </c>
      <c r="D439" s="184" t="s">
        <v>401</v>
      </c>
      <c r="E439" s="185">
        <v>5.31</v>
      </c>
      <c r="F439" s="186" t="s">
        <v>847</v>
      </c>
    </row>
    <row r="440" spans="1:6" x14ac:dyDescent="0.2">
      <c r="A440" s="182" t="s">
        <v>844</v>
      </c>
      <c r="B440" s="182" t="s">
        <v>845</v>
      </c>
      <c r="C440" s="183" t="s">
        <v>937</v>
      </c>
      <c r="D440" s="184" t="s">
        <v>401</v>
      </c>
      <c r="E440" s="185">
        <v>9.6760000000000002</v>
      </c>
      <c r="F440" s="186" t="s">
        <v>847</v>
      </c>
    </row>
    <row r="441" spans="1:6" x14ac:dyDescent="0.2">
      <c r="A441" s="182" t="s">
        <v>844</v>
      </c>
      <c r="B441" s="182" t="s">
        <v>845</v>
      </c>
      <c r="C441" s="183" t="s">
        <v>938</v>
      </c>
      <c r="D441" s="184" t="s">
        <v>401</v>
      </c>
      <c r="E441" s="185">
        <v>25.924600000000002</v>
      </c>
      <c r="F441" s="186" t="s">
        <v>847</v>
      </c>
    </row>
    <row r="442" spans="1:6" x14ac:dyDescent="0.2">
      <c r="A442" s="182" t="s">
        <v>844</v>
      </c>
      <c r="B442" s="182" t="s">
        <v>845</v>
      </c>
      <c r="C442" s="183" t="s">
        <v>939</v>
      </c>
      <c r="D442" s="184" t="s">
        <v>401</v>
      </c>
      <c r="E442" s="185">
        <v>4163.9250000000002</v>
      </c>
      <c r="F442" s="186" t="s">
        <v>847</v>
      </c>
    </row>
    <row r="443" spans="1:6" x14ac:dyDescent="0.2">
      <c r="A443" s="182" t="s">
        <v>844</v>
      </c>
      <c r="B443" s="182" t="s">
        <v>845</v>
      </c>
      <c r="C443" s="183" t="s">
        <v>940</v>
      </c>
      <c r="D443" s="184" t="s">
        <v>401</v>
      </c>
      <c r="E443" s="185">
        <v>15.34</v>
      </c>
      <c r="F443" s="186" t="s">
        <v>847</v>
      </c>
    </row>
    <row r="444" spans="1:6" x14ac:dyDescent="0.2">
      <c r="A444" s="182" t="s">
        <v>844</v>
      </c>
      <c r="B444" s="182" t="s">
        <v>845</v>
      </c>
      <c r="C444" s="183" t="s">
        <v>941</v>
      </c>
      <c r="D444" s="184" t="s">
        <v>401</v>
      </c>
      <c r="E444" s="185">
        <v>788.24</v>
      </c>
      <c r="F444" s="186" t="s">
        <v>847</v>
      </c>
    </row>
    <row r="445" spans="1:6" x14ac:dyDescent="0.2">
      <c r="A445" s="182" t="s">
        <v>844</v>
      </c>
      <c r="B445" s="182" t="s">
        <v>845</v>
      </c>
      <c r="C445" s="182" t="s">
        <v>942</v>
      </c>
      <c r="D445" s="184" t="s">
        <v>401</v>
      </c>
      <c r="E445" s="187">
        <v>1888</v>
      </c>
      <c r="F445" s="188" t="s">
        <v>847</v>
      </c>
    </row>
    <row r="446" spans="1:6" x14ac:dyDescent="0.2">
      <c r="A446" s="182" t="s">
        <v>844</v>
      </c>
      <c r="B446" s="182" t="s">
        <v>845</v>
      </c>
      <c r="C446" s="182" t="s">
        <v>943</v>
      </c>
      <c r="D446" s="184" t="s">
        <v>401</v>
      </c>
      <c r="E446" s="187">
        <v>1888</v>
      </c>
      <c r="F446" s="188" t="s">
        <v>847</v>
      </c>
    </row>
    <row r="447" spans="1:6" x14ac:dyDescent="0.2">
      <c r="A447" s="182" t="s">
        <v>844</v>
      </c>
      <c r="B447" s="182" t="s">
        <v>845</v>
      </c>
      <c r="C447" s="182" t="s">
        <v>944</v>
      </c>
      <c r="D447" s="184" t="s">
        <v>401</v>
      </c>
      <c r="E447" s="187">
        <v>1858.5</v>
      </c>
      <c r="F447" s="188" t="s">
        <v>847</v>
      </c>
    </row>
    <row r="448" spans="1:6" x14ac:dyDescent="0.2">
      <c r="A448" s="182" t="s">
        <v>844</v>
      </c>
      <c r="B448" s="182" t="s">
        <v>845</v>
      </c>
      <c r="C448" s="183" t="s">
        <v>945</v>
      </c>
      <c r="D448" s="184" t="s">
        <v>428</v>
      </c>
      <c r="E448" s="185">
        <v>27.14</v>
      </c>
      <c r="F448" s="186" t="s">
        <v>847</v>
      </c>
    </row>
    <row r="449" spans="1:6" x14ac:dyDescent="0.2">
      <c r="A449" s="182" t="s">
        <v>844</v>
      </c>
      <c r="B449" s="182" t="s">
        <v>845</v>
      </c>
      <c r="C449" s="183" t="s">
        <v>946</v>
      </c>
      <c r="D449" s="184" t="s">
        <v>401</v>
      </c>
      <c r="E449" s="185">
        <v>33.4176</v>
      </c>
      <c r="F449" s="186" t="s">
        <v>847</v>
      </c>
    </row>
    <row r="450" spans="1:6" x14ac:dyDescent="0.2">
      <c r="A450" s="182" t="s">
        <v>844</v>
      </c>
      <c r="B450" s="182" t="s">
        <v>845</v>
      </c>
      <c r="C450" s="183" t="s">
        <v>947</v>
      </c>
      <c r="D450" s="184" t="s">
        <v>401</v>
      </c>
      <c r="E450" s="185">
        <v>46.999499999999998</v>
      </c>
      <c r="F450" s="186" t="s">
        <v>847</v>
      </c>
    </row>
    <row r="451" spans="1:6" x14ac:dyDescent="0.2">
      <c r="A451" s="182" t="s">
        <v>844</v>
      </c>
      <c r="B451" s="182" t="s">
        <v>845</v>
      </c>
      <c r="C451" s="183" t="s">
        <v>948</v>
      </c>
      <c r="D451" s="184" t="s">
        <v>401</v>
      </c>
      <c r="E451" s="185">
        <v>49.206000000000003</v>
      </c>
      <c r="F451" s="186" t="s">
        <v>847</v>
      </c>
    </row>
    <row r="452" spans="1:6" x14ac:dyDescent="0.2">
      <c r="A452" s="182" t="s">
        <v>844</v>
      </c>
      <c r="B452" s="182" t="s">
        <v>845</v>
      </c>
      <c r="C452" s="183" t="s">
        <v>949</v>
      </c>
      <c r="D452" s="184" t="s">
        <v>401</v>
      </c>
      <c r="E452" s="185">
        <v>619.5</v>
      </c>
      <c r="F452" s="186" t="s">
        <v>847</v>
      </c>
    </row>
    <row r="453" spans="1:6" ht="18" customHeight="1" x14ac:dyDescent="0.2">
      <c r="A453" s="182" t="s">
        <v>844</v>
      </c>
      <c r="B453" s="182" t="s">
        <v>845</v>
      </c>
      <c r="C453" s="183" t="s">
        <v>950</v>
      </c>
      <c r="D453" s="184" t="s">
        <v>401</v>
      </c>
      <c r="E453" s="185">
        <v>49.607300000000002</v>
      </c>
      <c r="F453" s="186" t="s">
        <v>847</v>
      </c>
    </row>
    <row r="454" spans="1:6" x14ac:dyDescent="0.2">
      <c r="A454" s="182" t="s">
        <v>844</v>
      </c>
      <c r="B454" s="182" t="s">
        <v>845</v>
      </c>
      <c r="C454" s="183" t="s">
        <v>951</v>
      </c>
      <c r="D454" s="184" t="s">
        <v>401</v>
      </c>
      <c r="E454" s="185">
        <v>1362.9</v>
      </c>
      <c r="F454" s="186" t="s">
        <v>847</v>
      </c>
    </row>
    <row r="455" spans="1:6" x14ac:dyDescent="0.2">
      <c r="A455" s="182" t="s">
        <v>844</v>
      </c>
      <c r="B455" s="182" t="s">
        <v>845</v>
      </c>
      <c r="C455" s="183" t="s">
        <v>952</v>
      </c>
      <c r="D455" s="184" t="s">
        <v>401</v>
      </c>
      <c r="E455" s="185">
        <v>114.46</v>
      </c>
      <c r="F455" s="186" t="s">
        <v>847</v>
      </c>
    </row>
    <row r="456" spans="1:6" ht="18.95" customHeight="1" x14ac:dyDescent="0.2">
      <c r="A456" s="182" t="s">
        <v>844</v>
      </c>
      <c r="B456" s="182" t="s">
        <v>845</v>
      </c>
      <c r="C456" s="183" t="s">
        <v>953</v>
      </c>
      <c r="D456" s="184" t="s">
        <v>401</v>
      </c>
      <c r="E456" s="185">
        <v>4399.9949999999999</v>
      </c>
      <c r="F456" s="186" t="s">
        <v>847</v>
      </c>
    </row>
    <row r="457" spans="1:6" ht="18.95" customHeight="1" x14ac:dyDescent="0.2">
      <c r="A457" s="182" t="s">
        <v>844</v>
      </c>
      <c r="B457" s="182" t="s">
        <v>845</v>
      </c>
      <c r="C457" s="183" t="s">
        <v>954</v>
      </c>
      <c r="D457" s="184" t="s">
        <v>401</v>
      </c>
      <c r="E457" s="185">
        <v>2242</v>
      </c>
      <c r="F457" s="186" t="s">
        <v>847</v>
      </c>
    </row>
    <row r="458" spans="1:6" ht="18.95" customHeight="1" x14ac:dyDescent="0.2">
      <c r="A458" s="182" t="s">
        <v>844</v>
      </c>
      <c r="B458" s="182" t="s">
        <v>845</v>
      </c>
      <c r="C458" s="183" t="s">
        <v>955</v>
      </c>
      <c r="D458" s="184" t="s">
        <v>401</v>
      </c>
      <c r="E458" s="185">
        <v>1982.4</v>
      </c>
      <c r="F458" s="186" t="s">
        <v>847</v>
      </c>
    </row>
    <row r="459" spans="1:6" ht="24" x14ac:dyDescent="0.2">
      <c r="A459" s="182" t="s">
        <v>844</v>
      </c>
      <c r="B459" s="182" t="s">
        <v>845</v>
      </c>
      <c r="C459" s="183" t="s">
        <v>956</v>
      </c>
      <c r="D459" s="184" t="s">
        <v>401</v>
      </c>
      <c r="E459" s="185">
        <v>2006</v>
      </c>
      <c r="F459" s="186" t="s">
        <v>847</v>
      </c>
    </row>
    <row r="460" spans="1:6" ht="15" customHeight="1" x14ac:dyDescent="0.2">
      <c r="A460" s="182" t="s">
        <v>844</v>
      </c>
      <c r="B460" s="182" t="s">
        <v>845</v>
      </c>
      <c r="C460" s="183" t="s">
        <v>957</v>
      </c>
      <c r="D460" s="184" t="s">
        <v>401</v>
      </c>
      <c r="E460" s="185">
        <v>3186</v>
      </c>
      <c r="F460" s="186" t="s">
        <v>847</v>
      </c>
    </row>
    <row r="461" spans="1:6" ht="24" x14ac:dyDescent="0.2">
      <c r="A461" s="182" t="s">
        <v>844</v>
      </c>
      <c r="B461" s="182" t="s">
        <v>845</v>
      </c>
      <c r="C461" s="183" t="s">
        <v>958</v>
      </c>
      <c r="D461" s="184" t="s">
        <v>401</v>
      </c>
      <c r="E461" s="185">
        <v>2908.2525000000001</v>
      </c>
      <c r="F461" s="186" t="s">
        <v>847</v>
      </c>
    </row>
    <row r="462" spans="1:6" ht="20.25" customHeight="1" x14ac:dyDescent="0.2">
      <c r="A462" s="182" t="s">
        <v>844</v>
      </c>
      <c r="B462" s="182" t="s">
        <v>845</v>
      </c>
      <c r="C462" s="183" t="s">
        <v>959</v>
      </c>
      <c r="D462" s="184" t="s">
        <v>401</v>
      </c>
      <c r="E462" s="185">
        <v>4979.6000000000004</v>
      </c>
      <c r="F462" s="186" t="s">
        <v>847</v>
      </c>
    </row>
    <row r="463" spans="1:6" ht="21.75" customHeight="1" x14ac:dyDescent="0.2">
      <c r="A463" s="182" t="s">
        <v>844</v>
      </c>
      <c r="B463" s="182" t="s">
        <v>845</v>
      </c>
      <c r="C463" s="183" t="s">
        <v>960</v>
      </c>
      <c r="D463" s="184" t="s">
        <v>401</v>
      </c>
      <c r="E463" s="185">
        <v>4248</v>
      </c>
      <c r="F463" s="186" t="s">
        <v>847</v>
      </c>
    </row>
    <row r="464" spans="1:6" ht="21.75" customHeight="1" x14ac:dyDescent="0.2">
      <c r="A464" s="182" t="s">
        <v>844</v>
      </c>
      <c r="B464" s="182" t="s">
        <v>845</v>
      </c>
      <c r="C464" s="183" t="s">
        <v>961</v>
      </c>
      <c r="D464" s="184" t="s">
        <v>401</v>
      </c>
      <c r="E464" s="185">
        <v>2419</v>
      </c>
      <c r="F464" s="186" t="s">
        <v>847</v>
      </c>
    </row>
    <row r="465" spans="1:6" ht="15" customHeight="1" x14ac:dyDescent="0.2">
      <c r="A465" s="182" t="s">
        <v>844</v>
      </c>
      <c r="B465" s="182" t="s">
        <v>845</v>
      </c>
      <c r="C465" s="183" t="s">
        <v>962</v>
      </c>
      <c r="D465" s="184" t="s">
        <v>401</v>
      </c>
      <c r="E465" s="185">
        <v>5015</v>
      </c>
      <c r="F465" s="186" t="s">
        <v>847</v>
      </c>
    </row>
    <row r="466" spans="1:6" ht="17.100000000000001" customHeight="1" x14ac:dyDescent="0.2">
      <c r="A466" s="182" t="s">
        <v>844</v>
      </c>
      <c r="B466" s="182" t="s">
        <v>845</v>
      </c>
      <c r="C466" s="183" t="s">
        <v>963</v>
      </c>
      <c r="D466" s="184" t="s">
        <v>401</v>
      </c>
      <c r="E466" s="185">
        <v>4398.45</v>
      </c>
      <c r="F466" s="186" t="s">
        <v>847</v>
      </c>
    </row>
    <row r="467" spans="1:6" ht="14.1" customHeight="1" x14ac:dyDescent="0.2">
      <c r="A467" s="182" t="s">
        <v>844</v>
      </c>
      <c r="B467" s="182" t="s">
        <v>845</v>
      </c>
      <c r="C467" s="183" t="s">
        <v>964</v>
      </c>
      <c r="D467" s="184" t="s">
        <v>401</v>
      </c>
      <c r="E467" s="185">
        <v>8142</v>
      </c>
      <c r="F467" s="186" t="s">
        <v>847</v>
      </c>
    </row>
    <row r="468" spans="1:6" ht="14.1" customHeight="1" x14ac:dyDescent="0.2">
      <c r="A468" s="182" t="s">
        <v>844</v>
      </c>
      <c r="B468" s="182" t="s">
        <v>845</v>
      </c>
      <c r="C468" s="183" t="s">
        <v>965</v>
      </c>
      <c r="D468" s="184" t="s">
        <v>401</v>
      </c>
      <c r="E468" s="185">
        <v>6608</v>
      </c>
      <c r="F468" s="186" t="s">
        <v>847</v>
      </c>
    </row>
    <row r="469" spans="1:6" ht="15" customHeight="1" x14ac:dyDescent="0.2">
      <c r="A469" s="182" t="s">
        <v>844</v>
      </c>
      <c r="B469" s="182" t="s">
        <v>845</v>
      </c>
      <c r="C469" s="183" t="s">
        <v>966</v>
      </c>
      <c r="D469" s="184" t="s">
        <v>401</v>
      </c>
      <c r="E469" s="185">
        <v>1899.8</v>
      </c>
      <c r="F469" s="186" t="s">
        <v>847</v>
      </c>
    </row>
    <row r="470" spans="1:6" ht="24" x14ac:dyDescent="0.2">
      <c r="A470" s="182" t="s">
        <v>844</v>
      </c>
      <c r="B470" s="182" t="s">
        <v>845</v>
      </c>
      <c r="C470" s="183" t="s">
        <v>967</v>
      </c>
      <c r="D470" s="184" t="s">
        <v>401</v>
      </c>
      <c r="E470" s="185">
        <v>7788</v>
      </c>
      <c r="F470" s="186" t="s">
        <v>847</v>
      </c>
    </row>
    <row r="471" spans="1:6" ht="24" x14ac:dyDescent="0.2">
      <c r="A471" s="182" t="s">
        <v>844</v>
      </c>
      <c r="B471" s="182" t="s">
        <v>845</v>
      </c>
      <c r="C471" s="183" t="s">
        <v>968</v>
      </c>
      <c r="D471" s="184" t="s">
        <v>401</v>
      </c>
      <c r="E471" s="185">
        <v>8732</v>
      </c>
      <c r="F471" s="186" t="s">
        <v>847</v>
      </c>
    </row>
    <row r="472" spans="1:6" ht="14.1" customHeight="1" x14ac:dyDescent="0.2">
      <c r="A472" s="182" t="s">
        <v>844</v>
      </c>
      <c r="B472" s="182" t="s">
        <v>845</v>
      </c>
      <c r="C472" s="183" t="s">
        <v>969</v>
      </c>
      <c r="D472" s="184" t="s">
        <v>401</v>
      </c>
      <c r="E472" s="185">
        <v>1911.01</v>
      </c>
      <c r="F472" s="186" t="s">
        <v>847</v>
      </c>
    </row>
    <row r="473" spans="1:6" ht="14.1" customHeight="1" x14ac:dyDescent="0.2">
      <c r="A473" s="182" t="s">
        <v>844</v>
      </c>
      <c r="B473" s="182" t="s">
        <v>845</v>
      </c>
      <c r="C473" s="183" t="s">
        <v>970</v>
      </c>
      <c r="D473" s="184" t="s">
        <v>401</v>
      </c>
      <c r="E473" s="185">
        <v>7670</v>
      </c>
      <c r="F473" s="186" t="s">
        <v>847</v>
      </c>
    </row>
    <row r="474" spans="1:6" ht="15.95" customHeight="1" x14ac:dyDescent="0.2">
      <c r="A474" s="182" t="s">
        <v>844</v>
      </c>
      <c r="B474" s="182" t="s">
        <v>845</v>
      </c>
      <c r="C474" s="183" t="s">
        <v>971</v>
      </c>
      <c r="D474" s="184" t="s">
        <v>401</v>
      </c>
      <c r="E474" s="185">
        <v>14.75</v>
      </c>
      <c r="F474" s="186" t="s">
        <v>847</v>
      </c>
    </row>
    <row r="475" spans="1:6" ht="15.95" customHeight="1" x14ac:dyDescent="0.2">
      <c r="A475" s="182" t="s">
        <v>844</v>
      </c>
      <c r="B475" s="182" t="s">
        <v>845</v>
      </c>
      <c r="C475" s="183" t="s">
        <v>972</v>
      </c>
      <c r="D475" s="184" t="s">
        <v>401</v>
      </c>
      <c r="E475" s="185">
        <v>233.64</v>
      </c>
      <c r="F475" s="186" t="s">
        <v>847</v>
      </c>
    </row>
    <row r="476" spans="1:6" ht="15" customHeight="1" x14ac:dyDescent="0.2">
      <c r="A476" s="190" t="s">
        <v>973</v>
      </c>
      <c r="B476" s="190" t="s">
        <v>974</v>
      </c>
      <c r="C476" s="191" t="s">
        <v>975</v>
      </c>
      <c r="D476" s="192" t="s">
        <v>799</v>
      </c>
      <c r="E476" s="193">
        <v>250</v>
      </c>
      <c r="F476" s="194" t="s">
        <v>976</v>
      </c>
    </row>
    <row r="477" spans="1:6" x14ac:dyDescent="0.2">
      <c r="A477" s="190" t="s">
        <v>973</v>
      </c>
      <c r="B477" s="190" t="s">
        <v>974</v>
      </c>
      <c r="C477" s="191" t="s">
        <v>977</v>
      </c>
      <c r="D477" s="192" t="s">
        <v>401</v>
      </c>
      <c r="E477" s="193">
        <v>362.25</v>
      </c>
      <c r="F477" s="194" t="s">
        <v>978</v>
      </c>
    </row>
    <row r="478" spans="1:6" ht="15" customHeight="1" x14ac:dyDescent="0.2">
      <c r="A478" s="190" t="s">
        <v>973</v>
      </c>
      <c r="B478" s="190" t="s">
        <v>974</v>
      </c>
      <c r="C478" s="191" t="s">
        <v>979</v>
      </c>
      <c r="D478" s="192" t="s">
        <v>401</v>
      </c>
      <c r="E478" s="193">
        <v>402.67669999999998</v>
      </c>
      <c r="F478" s="194" t="s">
        <v>976</v>
      </c>
    </row>
    <row r="479" spans="1:6" x14ac:dyDescent="0.2">
      <c r="A479" s="190" t="s">
        <v>973</v>
      </c>
      <c r="B479" s="190" t="s">
        <v>974</v>
      </c>
      <c r="C479" s="195" t="s">
        <v>980</v>
      </c>
      <c r="D479" s="196" t="s">
        <v>401</v>
      </c>
      <c r="E479" s="197">
        <v>475.16</v>
      </c>
      <c r="F479" s="194" t="s">
        <v>978</v>
      </c>
    </row>
    <row r="480" spans="1:6" ht="15.95" customHeight="1" x14ac:dyDescent="0.2">
      <c r="A480" s="190" t="s">
        <v>973</v>
      </c>
      <c r="B480" s="190" t="s">
        <v>974</v>
      </c>
      <c r="C480" s="191" t="s">
        <v>981</v>
      </c>
      <c r="D480" s="192" t="s">
        <v>401</v>
      </c>
      <c r="E480" s="193">
        <v>466.1</v>
      </c>
      <c r="F480" s="194" t="s">
        <v>976</v>
      </c>
    </row>
    <row r="481" spans="1:6" x14ac:dyDescent="0.2">
      <c r="A481" s="190" t="s">
        <v>973</v>
      </c>
      <c r="B481" s="190" t="s">
        <v>974</v>
      </c>
      <c r="C481" s="191" t="s">
        <v>982</v>
      </c>
      <c r="D481" s="192" t="s">
        <v>401</v>
      </c>
      <c r="E481" s="193">
        <v>475.16</v>
      </c>
      <c r="F481" s="194" t="s">
        <v>978</v>
      </c>
    </row>
    <row r="482" spans="1:6" ht="17.100000000000001" customHeight="1" x14ac:dyDescent="0.2">
      <c r="A482" s="190" t="s">
        <v>973</v>
      </c>
      <c r="B482" s="190" t="s">
        <v>974</v>
      </c>
      <c r="C482" s="191" t="s">
        <v>983</v>
      </c>
      <c r="D482" s="192" t="s">
        <v>718</v>
      </c>
      <c r="E482" s="193">
        <v>148</v>
      </c>
      <c r="F482" s="194" t="s">
        <v>976</v>
      </c>
    </row>
    <row r="483" spans="1:6" x14ac:dyDescent="0.2">
      <c r="A483" s="190" t="s">
        <v>973</v>
      </c>
      <c r="B483" s="190" t="s">
        <v>974</v>
      </c>
      <c r="C483" s="191" t="s">
        <v>984</v>
      </c>
      <c r="D483" s="192" t="s">
        <v>718</v>
      </c>
      <c r="E483" s="193">
        <v>393.75</v>
      </c>
      <c r="F483" s="194" t="s">
        <v>978</v>
      </c>
    </row>
    <row r="484" spans="1:6" x14ac:dyDescent="0.2">
      <c r="A484" s="190" t="s">
        <v>973</v>
      </c>
      <c r="B484" s="190" t="s">
        <v>974</v>
      </c>
      <c r="C484" s="191" t="s">
        <v>985</v>
      </c>
      <c r="D484" s="192" t="s">
        <v>401</v>
      </c>
      <c r="E484" s="193">
        <v>1535.12</v>
      </c>
      <c r="F484" s="194" t="s">
        <v>978</v>
      </c>
    </row>
    <row r="485" spans="1:6" x14ac:dyDescent="0.2">
      <c r="A485" s="190" t="s">
        <v>973</v>
      </c>
      <c r="B485" s="190" t="s">
        <v>974</v>
      </c>
      <c r="C485" s="191" t="s">
        <v>986</v>
      </c>
      <c r="D485" s="192" t="s">
        <v>401</v>
      </c>
      <c r="E485" s="193">
        <v>1300.95</v>
      </c>
      <c r="F485" s="194" t="s">
        <v>976</v>
      </c>
    </row>
    <row r="486" spans="1:6" x14ac:dyDescent="0.2">
      <c r="A486" s="190" t="s">
        <v>973</v>
      </c>
      <c r="B486" s="190" t="s">
        <v>974</v>
      </c>
      <c r="C486" s="191" t="s">
        <v>987</v>
      </c>
      <c r="D486" s="192" t="s">
        <v>401</v>
      </c>
      <c r="E486" s="193">
        <v>299.72000000000003</v>
      </c>
      <c r="F486" s="194" t="s">
        <v>978</v>
      </c>
    </row>
    <row r="487" spans="1:6" x14ac:dyDescent="0.2">
      <c r="A487" s="190" t="s">
        <v>973</v>
      </c>
      <c r="B487" s="190" t="s">
        <v>974</v>
      </c>
      <c r="C487" s="191" t="s">
        <v>988</v>
      </c>
      <c r="D487" s="192" t="s">
        <v>401</v>
      </c>
      <c r="E487" s="193">
        <v>236</v>
      </c>
      <c r="F487" s="194" t="s">
        <v>976</v>
      </c>
    </row>
    <row r="488" spans="1:6" x14ac:dyDescent="0.2">
      <c r="A488" s="190" t="s">
        <v>973</v>
      </c>
      <c r="B488" s="190" t="s">
        <v>974</v>
      </c>
      <c r="C488" s="191" t="s">
        <v>989</v>
      </c>
      <c r="D488" s="192" t="s">
        <v>401</v>
      </c>
      <c r="E488" s="193">
        <v>131.58000000000001</v>
      </c>
      <c r="F488" s="194" t="s">
        <v>978</v>
      </c>
    </row>
    <row r="489" spans="1:6" ht="21.95" customHeight="1" x14ac:dyDescent="0.2">
      <c r="A489" s="190" t="s">
        <v>973</v>
      </c>
      <c r="B489" s="190" t="s">
        <v>974</v>
      </c>
      <c r="C489" s="191" t="s">
        <v>990</v>
      </c>
      <c r="D489" s="192" t="s">
        <v>401</v>
      </c>
      <c r="E489" s="193">
        <v>136.29</v>
      </c>
      <c r="F489" s="194" t="s">
        <v>976</v>
      </c>
    </row>
    <row r="490" spans="1:6" ht="24.75" customHeight="1" x14ac:dyDescent="0.2">
      <c r="A490" s="190" t="s">
        <v>973</v>
      </c>
      <c r="B490" s="190" t="s">
        <v>974</v>
      </c>
      <c r="C490" s="191" t="s">
        <v>991</v>
      </c>
      <c r="D490" s="192" t="s">
        <v>401</v>
      </c>
      <c r="E490" s="193">
        <v>74.34</v>
      </c>
      <c r="F490" s="194" t="s">
        <v>976</v>
      </c>
    </row>
    <row r="491" spans="1:6" ht="27.75" customHeight="1" x14ac:dyDescent="0.2">
      <c r="A491" s="190" t="s">
        <v>973</v>
      </c>
      <c r="B491" s="190" t="s">
        <v>974</v>
      </c>
      <c r="C491" s="191" t="s">
        <v>992</v>
      </c>
      <c r="D491" s="192" t="s">
        <v>401</v>
      </c>
      <c r="E491" s="193">
        <v>52.4983</v>
      </c>
      <c r="F491" s="194" t="s">
        <v>976</v>
      </c>
    </row>
    <row r="492" spans="1:6" ht="24.95" customHeight="1" x14ac:dyDescent="0.2">
      <c r="A492" s="190" t="s">
        <v>973</v>
      </c>
      <c r="B492" s="190" t="s">
        <v>974</v>
      </c>
      <c r="C492" s="191" t="s">
        <v>993</v>
      </c>
      <c r="D492" s="192" t="s">
        <v>401</v>
      </c>
      <c r="E492" s="193">
        <v>61.95</v>
      </c>
      <c r="F492" s="194" t="s">
        <v>978</v>
      </c>
    </row>
    <row r="493" spans="1:6" ht="20.100000000000001" customHeight="1" x14ac:dyDescent="0.2">
      <c r="A493" s="190" t="s">
        <v>973</v>
      </c>
      <c r="B493" s="190" t="s">
        <v>974</v>
      </c>
      <c r="C493" s="191" t="s">
        <v>994</v>
      </c>
      <c r="D493" s="192" t="s">
        <v>401</v>
      </c>
      <c r="E493" s="193">
        <v>94.352699999999999</v>
      </c>
      <c r="F493" s="194" t="s">
        <v>976</v>
      </c>
    </row>
    <row r="494" spans="1:6" ht="21" customHeight="1" x14ac:dyDescent="0.2">
      <c r="A494" s="190" t="s">
        <v>973</v>
      </c>
      <c r="B494" s="190" t="s">
        <v>974</v>
      </c>
      <c r="C494" s="191" t="s">
        <v>995</v>
      </c>
      <c r="D494" s="192" t="s">
        <v>401</v>
      </c>
      <c r="E494" s="193">
        <v>131.58199999999999</v>
      </c>
      <c r="F494" s="194" t="s">
        <v>978</v>
      </c>
    </row>
    <row r="495" spans="1:6" ht="22.5" customHeight="1" x14ac:dyDescent="0.2">
      <c r="A495" s="190" t="s">
        <v>973</v>
      </c>
      <c r="B495" s="190" t="s">
        <v>974</v>
      </c>
      <c r="C495" s="191" t="s">
        <v>996</v>
      </c>
      <c r="D495" s="192" t="s">
        <v>401</v>
      </c>
      <c r="E495" s="193">
        <v>94.352699999999999</v>
      </c>
      <c r="F495" s="194" t="s">
        <v>976</v>
      </c>
    </row>
    <row r="496" spans="1:6" ht="21" customHeight="1" x14ac:dyDescent="0.2">
      <c r="A496" s="190" t="s">
        <v>973</v>
      </c>
      <c r="B496" s="190" t="s">
        <v>974</v>
      </c>
      <c r="C496" s="191" t="s">
        <v>997</v>
      </c>
      <c r="D496" s="192" t="s">
        <v>401</v>
      </c>
      <c r="E496" s="193">
        <v>131.58199999999999</v>
      </c>
      <c r="F496" s="194" t="s">
        <v>978</v>
      </c>
    </row>
    <row r="497" spans="1:6" ht="21" customHeight="1" x14ac:dyDescent="0.2">
      <c r="A497" s="190" t="s">
        <v>973</v>
      </c>
      <c r="B497" s="190" t="s">
        <v>974</v>
      </c>
      <c r="C497" s="191" t="s">
        <v>998</v>
      </c>
      <c r="D497" s="192" t="s">
        <v>401</v>
      </c>
      <c r="E497" s="193">
        <v>43.365299999999998</v>
      </c>
      <c r="F497" s="194" t="s">
        <v>976</v>
      </c>
    </row>
    <row r="498" spans="1:6" ht="23.25" customHeight="1" x14ac:dyDescent="0.2">
      <c r="A498" s="190" t="s">
        <v>973</v>
      </c>
      <c r="B498" s="190" t="s">
        <v>974</v>
      </c>
      <c r="C498" s="191" t="s">
        <v>999</v>
      </c>
      <c r="D498" s="192" t="s">
        <v>401</v>
      </c>
      <c r="E498" s="193">
        <v>78.75</v>
      </c>
      <c r="F498" s="194" t="s">
        <v>978</v>
      </c>
    </row>
    <row r="499" spans="1:6" ht="23.25" customHeight="1" x14ac:dyDescent="0.2">
      <c r="A499" s="190" t="s">
        <v>973</v>
      </c>
      <c r="B499" s="190" t="s">
        <v>974</v>
      </c>
      <c r="C499" s="191" t="s">
        <v>1000</v>
      </c>
      <c r="D499" s="192" t="s">
        <v>401</v>
      </c>
      <c r="E499" s="193">
        <v>73</v>
      </c>
      <c r="F499" s="194" t="s">
        <v>976</v>
      </c>
    </row>
    <row r="500" spans="1:6" ht="15" customHeight="1" x14ac:dyDescent="0.2">
      <c r="A500" s="190" t="s">
        <v>973</v>
      </c>
      <c r="B500" s="190" t="s">
        <v>974</v>
      </c>
      <c r="C500" s="191" t="s">
        <v>1001</v>
      </c>
      <c r="D500" s="192" t="s">
        <v>401</v>
      </c>
      <c r="E500" s="193">
        <v>723.70500000000004</v>
      </c>
      <c r="F500" s="194" t="s">
        <v>978</v>
      </c>
    </row>
    <row r="501" spans="1:6" ht="22.5" customHeight="1" x14ac:dyDescent="0.2">
      <c r="A501" s="190" t="s">
        <v>973</v>
      </c>
      <c r="B501" s="190" t="s">
        <v>974</v>
      </c>
      <c r="C501" s="191" t="s">
        <v>1002</v>
      </c>
      <c r="D501" s="192" t="s">
        <v>401</v>
      </c>
      <c r="E501" s="193">
        <v>224.2</v>
      </c>
      <c r="F501" s="194" t="s">
        <v>976</v>
      </c>
    </row>
    <row r="502" spans="1:6" ht="26.25" customHeight="1" x14ac:dyDescent="0.2">
      <c r="A502" s="190" t="s">
        <v>973</v>
      </c>
      <c r="B502" s="190" t="s">
        <v>974</v>
      </c>
      <c r="C502" s="191" t="s">
        <v>1003</v>
      </c>
      <c r="D502" s="192" t="s">
        <v>401</v>
      </c>
      <c r="E502" s="193">
        <v>433.65</v>
      </c>
      <c r="F502" s="194" t="s">
        <v>978</v>
      </c>
    </row>
    <row r="503" spans="1:6" ht="18.95" customHeight="1" x14ac:dyDescent="0.2">
      <c r="A503" s="190" t="s">
        <v>973</v>
      </c>
      <c r="B503" s="190" t="s">
        <v>974</v>
      </c>
      <c r="C503" s="191" t="s">
        <v>1004</v>
      </c>
      <c r="D503" s="192" t="s">
        <v>401</v>
      </c>
      <c r="E503" s="193">
        <v>224.2</v>
      </c>
      <c r="F503" s="194" t="s">
        <v>976</v>
      </c>
    </row>
    <row r="504" spans="1:6" ht="17.100000000000001" customHeight="1" x14ac:dyDescent="0.2">
      <c r="A504" s="190" t="s">
        <v>973</v>
      </c>
      <c r="B504" s="190" t="s">
        <v>974</v>
      </c>
      <c r="C504" s="191" t="s">
        <v>1005</v>
      </c>
      <c r="D504" s="192" t="s">
        <v>401</v>
      </c>
      <c r="E504" s="193">
        <v>433.65</v>
      </c>
      <c r="F504" s="194" t="s">
        <v>978</v>
      </c>
    </row>
    <row r="505" spans="1:6" ht="29.25" customHeight="1" x14ac:dyDescent="0.2">
      <c r="A505" s="190" t="s">
        <v>973</v>
      </c>
      <c r="B505" s="190" t="s">
        <v>974</v>
      </c>
      <c r="C505" s="191" t="s">
        <v>1006</v>
      </c>
      <c r="D505" s="192" t="s">
        <v>401</v>
      </c>
      <c r="E505" s="193">
        <v>224.2</v>
      </c>
      <c r="F505" s="194" t="s">
        <v>976</v>
      </c>
    </row>
    <row r="506" spans="1:6" ht="31.5" customHeight="1" x14ac:dyDescent="0.2">
      <c r="A506" s="190" t="s">
        <v>973</v>
      </c>
      <c r="B506" s="190" t="s">
        <v>974</v>
      </c>
      <c r="C506" s="191" t="s">
        <v>1007</v>
      </c>
      <c r="D506" s="192" t="s">
        <v>401</v>
      </c>
      <c r="E506" s="193">
        <v>433.65</v>
      </c>
      <c r="F506" s="194" t="s">
        <v>978</v>
      </c>
    </row>
    <row r="507" spans="1:6" ht="24.75" customHeight="1" x14ac:dyDescent="0.2">
      <c r="A507" s="190" t="s">
        <v>973</v>
      </c>
      <c r="B507" s="190" t="s">
        <v>974</v>
      </c>
      <c r="C507" s="191" t="s">
        <v>1008</v>
      </c>
      <c r="D507" s="192" t="s">
        <v>401</v>
      </c>
      <c r="E507" s="193">
        <v>99.12</v>
      </c>
      <c r="F507" s="194" t="s">
        <v>976</v>
      </c>
    </row>
    <row r="508" spans="1:6" x14ac:dyDescent="0.2">
      <c r="A508" s="190" t="s">
        <v>973</v>
      </c>
      <c r="B508" s="190" t="s">
        <v>974</v>
      </c>
      <c r="C508" s="191" t="s">
        <v>1009</v>
      </c>
      <c r="D508" s="192" t="s">
        <v>401</v>
      </c>
      <c r="E508" s="193">
        <v>384.09</v>
      </c>
      <c r="F508" s="194" t="s">
        <v>976</v>
      </c>
    </row>
    <row r="509" spans="1:6" ht="36.75" customHeight="1" x14ac:dyDescent="0.2">
      <c r="A509" s="190" t="s">
        <v>973</v>
      </c>
      <c r="B509" s="190" t="s">
        <v>974</v>
      </c>
      <c r="C509" s="191" t="s">
        <v>1010</v>
      </c>
      <c r="D509" s="192" t="s">
        <v>401</v>
      </c>
      <c r="E509" s="193">
        <v>3669.75</v>
      </c>
      <c r="F509" s="194" t="s">
        <v>976</v>
      </c>
    </row>
    <row r="510" spans="1:6" ht="37.5" customHeight="1" x14ac:dyDescent="0.2">
      <c r="A510" s="190" t="s">
        <v>973</v>
      </c>
      <c r="B510" s="190" t="s">
        <v>974</v>
      </c>
      <c r="C510" s="191" t="s">
        <v>1011</v>
      </c>
      <c r="D510" s="192" t="s">
        <v>799</v>
      </c>
      <c r="E510" s="193">
        <v>183.75</v>
      </c>
      <c r="F510" s="194" t="s">
        <v>976</v>
      </c>
    </row>
    <row r="511" spans="1:6" ht="34.5" customHeight="1" x14ac:dyDescent="0.2">
      <c r="A511" s="190" t="s">
        <v>973</v>
      </c>
      <c r="B511" s="190" t="s">
        <v>974</v>
      </c>
      <c r="C511" s="191" t="s">
        <v>1012</v>
      </c>
      <c r="D511" s="192" t="s">
        <v>401</v>
      </c>
      <c r="E511" s="193">
        <v>255.86</v>
      </c>
      <c r="F511" s="194" t="s">
        <v>978</v>
      </c>
    </row>
    <row r="512" spans="1:6" ht="30.75" customHeight="1" x14ac:dyDescent="0.2">
      <c r="A512" s="190" t="s">
        <v>973</v>
      </c>
      <c r="B512" s="190" t="s">
        <v>974</v>
      </c>
      <c r="C512" s="191" t="s">
        <v>1013</v>
      </c>
      <c r="D512" s="192" t="s">
        <v>401</v>
      </c>
      <c r="E512" s="193">
        <v>548.26</v>
      </c>
      <c r="F512" s="194" t="s">
        <v>978</v>
      </c>
    </row>
    <row r="513" spans="1:6" ht="35.25" customHeight="1" x14ac:dyDescent="0.2">
      <c r="A513" s="190" t="s">
        <v>973</v>
      </c>
      <c r="B513" s="190" t="s">
        <v>974</v>
      </c>
      <c r="C513" s="191" t="s">
        <v>1014</v>
      </c>
      <c r="D513" s="192" t="s">
        <v>401</v>
      </c>
      <c r="E513" s="193">
        <v>3422</v>
      </c>
      <c r="F513" s="194" t="s">
        <v>976</v>
      </c>
    </row>
    <row r="514" spans="1:6" ht="24.75" customHeight="1" x14ac:dyDescent="0.2">
      <c r="A514" s="43" t="s">
        <v>89</v>
      </c>
      <c r="B514" s="43" t="s">
        <v>1015</v>
      </c>
      <c r="C514" s="44" t="s">
        <v>1016</v>
      </c>
      <c r="D514" s="45" t="s">
        <v>821</v>
      </c>
      <c r="E514" s="46">
        <v>1500</v>
      </c>
      <c r="F514" s="83" t="s">
        <v>1017</v>
      </c>
    </row>
    <row r="515" spans="1:6" ht="27" customHeight="1" x14ac:dyDescent="0.2">
      <c r="A515" s="43" t="s">
        <v>89</v>
      </c>
      <c r="B515" s="43" t="s">
        <v>1015</v>
      </c>
      <c r="C515" s="44" t="s">
        <v>1016</v>
      </c>
      <c r="D515" s="45" t="s">
        <v>821</v>
      </c>
      <c r="E515" s="46">
        <v>2050</v>
      </c>
      <c r="F515" s="83" t="s">
        <v>1017</v>
      </c>
    </row>
    <row r="516" spans="1:6" ht="27.75" customHeight="1" x14ac:dyDescent="0.2">
      <c r="A516" s="43" t="s">
        <v>89</v>
      </c>
      <c r="B516" s="43" t="s">
        <v>1015</v>
      </c>
      <c r="C516" s="44" t="s">
        <v>1018</v>
      </c>
      <c r="D516" s="45" t="s">
        <v>821</v>
      </c>
      <c r="E516" s="46">
        <v>3500</v>
      </c>
      <c r="F516" s="83" t="s">
        <v>1017</v>
      </c>
    </row>
    <row r="517" spans="1:6" ht="32.25" customHeight="1" x14ac:dyDescent="0.2">
      <c r="A517" s="43" t="s">
        <v>89</v>
      </c>
      <c r="B517" s="43" t="s">
        <v>1015</v>
      </c>
      <c r="C517" s="44" t="s">
        <v>1019</v>
      </c>
      <c r="D517" s="45" t="s">
        <v>821</v>
      </c>
      <c r="E517" s="46">
        <v>2100</v>
      </c>
      <c r="F517" s="83" t="s">
        <v>1017</v>
      </c>
    </row>
    <row r="518" spans="1:6" x14ac:dyDescent="0.2">
      <c r="A518" s="43" t="s">
        <v>229</v>
      </c>
      <c r="B518" s="43" t="s">
        <v>1020</v>
      </c>
      <c r="C518" s="44" t="s">
        <v>229</v>
      </c>
      <c r="D518" s="45" t="s">
        <v>1021</v>
      </c>
      <c r="E518" s="46">
        <v>0</v>
      </c>
      <c r="F518" s="83" t="s">
        <v>1022</v>
      </c>
    </row>
    <row r="519" spans="1:6" x14ac:dyDescent="0.2">
      <c r="A519" s="43" t="s">
        <v>230</v>
      </c>
      <c r="B519" s="43" t="s">
        <v>1020</v>
      </c>
      <c r="C519" s="44" t="s">
        <v>230</v>
      </c>
      <c r="D519" s="45" t="s">
        <v>1021</v>
      </c>
      <c r="E519" s="46">
        <v>0</v>
      </c>
      <c r="F519" s="83" t="s">
        <v>1023</v>
      </c>
    </row>
    <row r="520" spans="1:6" x14ac:dyDescent="0.2">
      <c r="A520" s="43" t="s">
        <v>231</v>
      </c>
      <c r="B520" s="43" t="s">
        <v>1020</v>
      </c>
      <c r="C520" s="44" t="s">
        <v>231</v>
      </c>
      <c r="D520" s="45" t="s">
        <v>1021</v>
      </c>
      <c r="E520" s="46">
        <v>0</v>
      </c>
      <c r="F520" s="83" t="s">
        <v>1024</v>
      </c>
    </row>
    <row r="539" spans="1:4" ht="15" x14ac:dyDescent="0.25">
      <c r="A539" s="198" t="s">
        <v>0</v>
      </c>
      <c r="B539" s="199"/>
      <c r="C539" s="199"/>
      <c r="D539" s="199"/>
    </row>
    <row r="540" spans="1:4" ht="15" x14ac:dyDescent="0.25">
      <c r="A540" s="201" t="s">
        <v>152</v>
      </c>
      <c r="B540" s="199" t="s">
        <v>399</v>
      </c>
      <c r="C540" s="199"/>
      <c r="D540" s="199"/>
    </row>
    <row r="541" spans="1:4" ht="15" x14ac:dyDescent="0.25">
      <c r="A541" s="201" t="s">
        <v>143</v>
      </c>
      <c r="B541" s="199" t="s">
        <v>404</v>
      </c>
      <c r="C541" s="199"/>
      <c r="D541" s="199"/>
    </row>
    <row r="542" spans="1:4" ht="15" x14ac:dyDescent="0.25">
      <c r="A542" s="201" t="s">
        <v>167</v>
      </c>
      <c r="B542" s="199" t="s">
        <v>426</v>
      </c>
      <c r="C542" s="199"/>
      <c r="D542" s="199"/>
    </row>
    <row r="543" spans="1:4" ht="15" x14ac:dyDescent="0.25">
      <c r="A543" s="201" t="s">
        <v>229</v>
      </c>
      <c r="B543" s="199" t="s">
        <v>1020</v>
      </c>
      <c r="C543" s="199"/>
      <c r="D543" s="199"/>
    </row>
    <row r="544" spans="1:4" ht="15" x14ac:dyDescent="0.25">
      <c r="A544" s="201" t="s">
        <v>230</v>
      </c>
      <c r="B544" s="199" t="s">
        <v>1020</v>
      </c>
      <c r="C544" s="199"/>
      <c r="D544" s="199"/>
    </row>
    <row r="545" spans="1:4" ht="15" x14ac:dyDescent="0.25">
      <c r="A545" s="201" t="s">
        <v>436</v>
      </c>
      <c r="B545" s="199" t="s">
        <v>437</v>
      </c>
      <c r="C545" s="199"/>
      <c r="D545" s="199"/>
    </row>
    <row r="546" spans="1:4" ht="15" x14ac:dyDescent="0.25">
      <c r="A546" s="201" t="s">
        <v>236</v>
      </c>
      <c r="B546" s="199" t="s">
        <v>444</v>
      </c>
      <c r="C546" s="199"/>
      <c r="D546" s="199"/>
    </row>
    <row r="547" spans="1:4" ht="15" x14ac:dyDescent="0.25">
      <c r="A547" s="201" t="s">
        <v>224</v>
      </c>
      <c r="B547" s="199" t="s">
        <v>455</v>
      </c>
      <c r="C547" s="199"/>
      <c r="D547" s="199"/>
    </row>
    <row r="548" spans="1:4" ht="15" x14ac:dyDescent="0.25">
      <c r="A548" s="201" t="s">
        <v>545</v>
      </c>
      <c r="B548" s="199" t="s">
        <v>546</v>
      </c>
      <c r="C548" s="199"/>
      <c r="D548" s="199"/>
    </row>
    <row r="549" spans="1:4" ht="15" x14ac:dyDescent="0.25">
      <c r="A549" s="201" t="s">
        <v>387</v>
      </c>
      <c r="B549" s="199" t="s">
        <v>553</v>
      </c>
      <c r="C549" s="199"/>
      <c r="D549" s="199"/>
    </row>
    <row r="550" spans="1:4" ht="15" x14ac:dyDescent="0.25">
      <c r="A550" s="201" t="s">
        <v>557</v>
      </c>
      <c r="B550" s="199" t="s">
        <v>558</v>
      </c>
      <c r="C550" s="199"/>
      <c r="D550" s="199"/>
    </row>
    <row r="551" spans="1:4" ht="15" x14ac:dyDescent="0.25">
      <c r="A551" s="201" t="s">
        <v>196</v>
      </c>
      <c r="B551" s="199" t="s">
        <v>563</v>
      </c>
      <c r="C551" s="199"/>
      <c r="D551" s="199"/>
    </row>
    <row r="552" spans="1:4" ht="15" x14ac:dyDescent="0.25">
      <c r="A552" s="201" t="s">
        <v>183</v>
      </c>
      <c r="B552" s="199" t="s">
        <v>575</v>
      </c>
      <c r="C552" s="199"/>
      <c r="D552" s="199"/>
    </row>
    <row r="553" spans="1:4" ht="15" x14ac:dyDescent="0.25">
      <c r="A553" s="201" t="s">
        <v>88</v>
      </c>
      <c r="B553" s="199" t="s">
        <v>608</v>
      </c>
      <c r="C553" s="199"/>
      <c r="D553" s="199"/>
    </row>
    <row r="554" spans="1:4" ht="15" x14ac:dyDescent="0.25">
      <c r="A554" s="201" t="s">
        <v>164</v>
      </c>
      <c r="B554" s="199" t="s">
        <v>611</v>
      </c>
      <c r="C554" s="199"/>
      <c r="D554" s="199"/>
    </row>
    <row r="555" spans="1:4" ht="15" x14ac:dyDescent="0.25">
      <c r="A555" s="201" t="s">
        <v>118</v>
      </c>
      <c r="B555" s="199" t="s">
        <v>621</v>
      </c>
      <c r="C555" s="199"/>
      <c r="D555" s="199"/>
    </row>
    <row r="556" spans="1:4" ht="15" x14ac:dyDescent="0.25">
      <c r="A556" s="201" t="s">
        <v>625</v>
      </c>
      <c r="B556" s="199" t="s">
        <v>621</v>
      </c>
      <c r="C556" s="199"/>
      <c r="D556" s="199"/>
    </row>
    <row r="557" spans="1:4" ht="15" x14ac:dyDescent="0.25">
      <c r="A557" s="201" t="s">
        <v>117</v>
      </c>
      <c r="B557" s="199" t="s">
        <v>621</v>
      </c>
      <c r="C557" s="199"/>
    </row>
    <row r="558" spans="1:4" ht="15" x14ac:dyDescent="0.25">
      <c r="A558" s="201" t="s">
        <v>632</v>
      </c>
      <c r="B558" s="199" t="s">
        <v>621</v>
      </c>
      <c r="C558" s="199"/>
    </row>
    <row r="559" spans="1:4" ht="15" x14ac:dyDescent="0.25">
      <c r="A559" s="201" t="s">
        <v>641</v>
      </c>
      <c r="B559" s="199" t="s">
        <v>621</v>
      </c>
      <c r="C559" s="199"/>
    </row>
    <row r="560" spans="1:4" ht="15" x14ac:dyDescent="0.25">
      <c r="A560" s="201" t="s">
        <v>207</v>
      </c>
      <c r="B560" s="199" t="s">
        <v>646</v>
      </c>
      <c r="C560" s="199"/>
    </row>
    <row r="561" spans="1:3" ht="15" x14ac:dyDescent="0.25">
      <c r="A561" s="201" t="s">
        <v>663</v>
      </c>
      <c r="B561" s="199" t="s">
        <v>664</v>
      </c>
      <c r="C561" s="199"/>
    </row>
    <row r="562" spans="1:3" ht="15" x14ac:dyDescent="0.25">
      <c r="A562" s="201" t="s">
        <v>217</v>
      </c>
      <c r="B562" s="199" t="s">
        <v>668</v>
      </c>
      <c r="C562" s="199"/>
    </row>
    <row r="563" spans="1:3" ht="15" x14ac:dyDescent="0.25">
      <c r="A563" s="201" t="s">
        <v>109</v>
      </c>
      <c r="B563" s="199" t="s">
        <v>695</v>
      </c>
      <c r="C563" s="199"/>
    </row>
    <row r="564" spans="1:3" ht="15" x14ac:dyDescent="0.25">
      <c r="A564" s="201" t="s">
        <v>238</v>
      </c>
      <c r="B564" s="199" t="s">
        <v>698</v>
      </c>
      <c r="C564" s="199"/>
    </row>
    <row r="565" spans="1:3" ht="15" x14ac:dyDescent="0.25">
      <c r="A565" s="201" t="s">
        <v>231</v>
      </c>
      <c r="B565" s="199" t="s">
        <v>1020</v>
      </c>
      <c r="C565" s="199"/>
    </row>
    <row r="566" spans="1:3" ht="15" x14ac:dyDescent="0.25">
      <c r="A566" s="201" t="s">
        <v>92</v>
      </c>
      <c r="B566" s="199" t="s">
        <v>704</v>
      </c>
      <c r="C566" s="199"/>
    </row>
    <row r="567" spans="1:3" ht="15" x14ac:dyDescent="0.25">
      <c r="A567" s="201" t="s">
        <v>707</v>
      </c>
      <c r="B567" s="199" t="s">
        <v>708</v>
      </c>
      <c r="C567" s="199"/>
    </row>
    <row r="568" spans="1:3" ht="15" x14ac:dyDescent="0.25">
      <c r="A568" s="201" t="s">
        <v>156</v>
      </c>
      <c r="B568" s="199" t="s">
        <v>712</v>
      </c>
      <c r="C568" s="199"/>
    </row>
    <row r="569" spans="1:3" ht="15" x14ac:dyDescent="0.25">
      <c r="A569" s="201" t="s">
        <v>170</v>
      </c>
      <c r="B569" s="199" t="s">
        <v>716</v>
      </c>
      <c r="C569" s="199"/>
    </row>
    <row r="570" spans="1:3" ht="15" x14ac:dyDescent="0.25">
      <c r="A570" s="201" t="s">
        <v>177</v>
      </c>
      <c r="B570" s="199" t="s">
        <v>720</v>
      </c>
      <c r="C570" s="199"/>
    </row>
    <row r="571" spans="1:3" ht="15" x14ac:dyDescent="0.25">
      <c r="A571" s="201" t="s">
        <v>318</v>
      </c>
      <c r="B571" s="199" t="s">
        <v>725</v>
      </c>
      <c r="C571" s="199"/>
    </row>
    <row r="572" spans="1:3" ht="15" x14ac:dyDescent="0.25">
      <c r="A572" s="201" t="s">
        <v>176</v>
      </c>
      <c r="B572" s="199" t="s">
        <v>754</v>
      </c>
      <c r="C572" s="199"/>
    </row>
    <row r="573" spans="1:3" ht="15" x14ac:dyDescent="0.25">
      <c r="A573" s="201" t="s">
        <v>211</v>
      </c>
      <c r="B573" s="199" t="s">
        <v>761</v>
      </c>
      <c r="C573" s="199"/>
    </row>
    <row r="574" spans="1:3" ht="15" x14ac:dyDescent="0.25">
      <c r="A574" s="201" t="s">
        <v>160</v>
      </c>
      <c r="B574" s="199" t="s">
        <v>785</v>
      </c>
      <c r="C574" s="199"/>
    </row>
    <row r="575" spans="1:3" ht="15" x14ac:dyDescent="0.25">
      <c r="A575" s="201" t="s">
        <v>179</v>
      </c>
      <c r="B575" s="199" t="s">
        <v>807</v>
      </c>
      <c r="C575" s="199"/>
    </row>
    <row r="576" spans="1:3" ht="15" x14ac:dyDescent="0.25">
      <c r="A576" s="201" t="s">
        <v>810</v>
      </c>
      <c r="B576" s="199" t="s">
        <v>811</v>
      </c>
      <c r="C576" s="199"/>
    </row>
    <row r="577" spans="1:3" ht="15" x14ac:dyDescent="0.25">
      <c r="A577" s="201" t="s">
        <v>87</v>
      </c>
      <c r="B577" s="199" t="s">
        <v>814</v>
      </c>
      <c r="C577" s="199"/>
    </row>
    <row r="578" spans="1:3" ht="15" x14ac:dyDescent="0.25">
      <c r="A578" s="201" t="s">
        <v>818</v>
      </c>
      <c r="B578" s="199" t="s">
        <v>819</v>
      </c>
      <c r="C578" s="199"/>
    </row>
    <row r="579" spans="1:3" ht="15" x14ac:dyDescent="0.25">
      <c r="A579" s="201" t="s">
        <v>823</v>
      </c>
      <c r="B579" s="199" t="s">
        <v>824</v>
      </c>
      <c r="C579" s="199"/>
    </row>
    <row r="580" spans="1:3" ht="15" x14ac:dyDescent="0.25">
      <c r="A580" s="201" t="s">
        <v>828</v>
      </c>
      <c r="B580" s="199" t="s">
        <v>829</v>
      </c>
      <c r="C580" s="199"/>
    </row>
    <row r="581" spans="1:3" ht="15" x14ac:dyDescent="0.25">
      <c r="A581" s="201" t="s">
        <v>844</v>
      </c>
      <c r="B581" s="199" t="s">
        <v>845</v>
      </c>
      <c r="C581" s="199"/>
    </row>
    <row r="582" spans="1:3" ht="15" x14ac:dyDescent="0.25">
      <c r="A582" s="201" t="s">
        <v>973</v>
      </c>
      <c r="B582" s="199" t="s">
        <v>974</v>
      </c>
      <c r="C582" s="199"/>
    </row>
    <row r="583" spans="1:3" ht="15" x14ac:dyDescent="0.25">
      <c r="A583" s="201" t="s">
        <v>89</v>
      </c>
      <c r="B583" s="199" t="s">
        <v>1015</v>
      </c>
      <c r="C583" s="199"/>
    </row>
    <row r="584" spans="1:3" ht="15" x14ac:dyDescent="0.25">
      <c r="A584" s="201"/>
      <c r="B584" s="199"/>
      <c r="C584" s="199"/>
    </row>
    <row r="585" spans="1:3" ht="15" x14ac:dyDescent="0.25">
      <c r="B585" s="199"/>
    </row>
    <row r="586" spans="1:3" ht="15" x14ac:dyDescent="0.25">
      <c r="B586" s="199"/>
    </row>
    <row r="587" spans="1:3" ht="15" x14ac:dyDescent="0.25">
      <c r="B587" s="199"/>
    </row>
    <row r="588" spans="1:3" ht="15" x14ac:dyDescent="0.25">
      <c r="B588" s="199"/>
    </row>
    <row r="589" spans="1:3" ht="15" x14ac:dyDescent="0.25">
      <c r="B589" s="199"/>
    </row>
    <row r="590" spans="1:3" ht="15" x14ac:dyDescent="0.25">
      <c r="B590" s="199"/>
    </row>
    <row r="591" spans="1:3" ht="15" x14ac:dyDescent="0.25">
      <c r="B591" s="199"/>
    </row>
    <row r="592" spans="1:3" ht="15" x14ac:dyDescent="0.25">
      <c r="B592" s="199"/>
    </row>
    <row r="593" spans="2:2" ht="15" x14ac:dyDescent="0.25">
      <c r="B593" s="199"/>
    </row>
    <row r="594" spans="2:2" ht="15" x14ac:dyDescent="0.25">
      <c r="B594" s="199"/>
    </row>
    <row r="595" spans="2:2" ht="15" x14ac:dyDescent="0.25">
      <c r="B595" s="199"/>
    </row>
    <row r="596" spans="2:2" ht="15" x14ac:dyDescent="0.25">
      <c r="B596" s="199"/>
    </row>
    <row r="597" spans="2:2" ht="15" x14ac:dyDescent="0.25">
      <c r="B597" s="199"/>
    </row>
    <row r="598" spans="2:2" ht="15" x14ac:dyDescent="0.25">
      <c r="B598" s="199"/>
    </row>
    <row r="599" spans="2:2" ht="15" x14ac:dyDescent="0.25">
      <c r="B599" s="199"/>
    </row>
    <row r="600" spans="2:2" ht="15" x14ac:dyDescent="0.25">
      <c r="B600" s="199"/>
    </row>
    <row r="601" spans="2:2" ht="15" x14ac:dyDescent="0.25">
      <c r="B601" s="199"/>
    </row>
    <row r="602" spans="2:2" ht="15" x14ac:dyDescent="0.25">
      <c r="B602" s="199"/>
    </row>
    <row r="603" spans="2:2" ht="15" x14ac:dyDescent="0.25">
      <c r="B603" s="199"/>
    </row>
    <row r="604" spans="2:2" ht="15" x14ac:dyDescent="0.25">
      <c r="B604" s="199"/>
    </row>
    <row r="605" spans="2:2" ht="15" x14ac:dyDescent="0.25">
      <c r="B605" s="199"/>
    </row>
    <row r="606" spans="2:2" ht="15" x14ac:dyDescent="0.25">
      <c r="B606" s="199"/>
    </row>
    <row r="607" spans="2:2" ht="15" x14ac:dyDescent="0.25">
      <c r="B607" s="199"/>
    </row>
    <row r="608" spans="2:2" ht="15" x14ac:dyDescent="0.25">
      <c r="B608" s="199"/>
    </row>
    <row r="609" spans="2:2" ht="15" x14ac:dyDescent="0.25">
      <c r="B609" s="199"/>
    </row>
    <row r="610" spans="2:2" ht="15" x14ac:dyDescent="0.25">
      <c r="B610" s="199"/>
    </row>
    <row r="611" spans="2:2" ht="15" x14ac:dyDescent="0.25">
      <c r="B611" s="199"/>
    </row>
    <row r="612" spans="2:2" ht="15" x14ac:dyDescent="0.25">
      <c r="B612" s="199"/>
    </row>
    <row r="613" spans="2:2" ht="15" x14ac:dyDescent="0.25">
      <c r="B613" s="199"/>
    </row>
    <row r="614" spans="2:2" ht="15" x14ac:dyDescent="0.25">
      <c r="B614" s="199"/>
    </row>
    <row r="615" spans="2:2" ht="15" x14ac:dyDescent="0.25">
      <c r="B615" s="199"/>
    </row>
    <row r="616" spans="2:2" ht="15" x14ac:dyDescent="0.25">
      <c r="B616" s="199"/>
    </row>
    <row r="617" spans="2:2" ht="15" x14ac:dyDescent="0.25">
      <c r="B617" s="199"/>
    </row>
    <row r="618" spans="2:2" ht="15" x14ac:dyDescent="0.25">
      <c r="B618" s="199"/>
    </row>
    <row r="619" spans="2:2" ht="15" x14ac:dyDescent="0.25">
      <c r="B619" s="199"/>
    </row>
    <row r="620" spans="2:2" ht="15" x14ac:dyDescent="0.25">
      <c r="B620" s="199"/>
    </row>
    <row r="621" spans="2:2" ht="15" x14ac:dyDescent="0.25">
      <c r="B621" s="199"/>
    </row>
    <row r="622" spans="2:2" ht="15" x14ac:dyDescent="0.25">
      <c r="B622" s="199"/>
    </row>
    <row r="623" spans="2:2" ht="15" x14ac:dyDescent="0.25">
      <c r="B623" s="199"/>
    </row>
    <row r="624" spans="2:2" ht="15" x14ac:dyDescent="0.25">
      <c r="B624" s="199"/>
    </row>
    <row r="625" spans="2:2" ht="15" x14ac:dyDescent="0.25">
      <c r="B625" s="199"/>
    </row>
    <row r="626" spans="2:2" ht="15" x14ac:dyDescent="0.25">
      <c r="B626" s="199"/>
    </row>
    <row r="627" spans="2:2" ht="15" x14ac:dyDescent="0.25">
      <c r="B627" s="199"/>
    </row>
    <row r="628" spans="2:2" ht="15" x14ac:dyDescent="0.25">
      <c r="B628" s="199"/>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1A02A7-0032-4000-8925-E42D7E3B6A71}">
  <ds:schemaRefs>
    <ds:schemaRef ds:uri="http://schemas.microsoft.com/sharepoint/v3/contenttype/forms"/>
  </ds:schemaRefs>
</ds:datastoreItem>
</file>

<file path=customXml/itemProps2.xml><?xml version="1.0" encoding="utf-8"?>
<ds:datastoreItem xmlns:ds="http://schemas.openxmlformats.org/officeDocument/2006/customXml" ds:itemID="{4755D9DC-DF53-44D3-B7B6-2E1C39BD6DF4}">
  <ds:schemaRefs>
    <ds:schemaRef ds:uri="http://purl.org/dc/terms/"/>
    <ds:schemaRef ds:uri="http://www.w3.org/XML/1998/namespace"/>
    <ds:schemaRef ds:uri="http://schemas.microsoft.com/office/2006/documentManagement/types"/>
    <ds:schemaRef ds:uri="http://schemas.microsoft.com/office/infopath/2007/PartnerControls"/>
    <ds:schemaRef ds:uri="http://purl.org/dc/elements/1.1/"/>
    <ds:schemaRef ds:uri="http://schemas.microsoft.com/office/2006/metadata/properties"/>
    <ds:schemaRef ds:uri="828201a5-4980-454b-b68f-b51c618fd3e5"/>
    <ds:schemaRef ds:uri="http://schemas.microsoft.com/sharepoint/v3"/>
    <ds:schemaRef ds:uri="http://schemas.openxmlformats.org/package/2006/metadata/core-properties"/>
    <ds:schemaRef ds:uri="009d42a5-c66e-4786-b0bb-1ca405917402"/>
    <ds:schemaRef ds:uri="http://purl.org/dc/dcmitype/"/>
  </ds:schemaRefs>
</ds:datastoreItem>
</file>

<file path=customXml/itemProps3.xml><?xml version="1.0" encoding="utf-8"?>
<ds:datastoreItem xmlns:ds="http://schemas.openxmlformats.org/officeDocument/2006/customXml" ds:itemID="{04175D35-6E06-45AE-AD83-74CAE5E45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39</vt:i4>
      </vt:variant>
    </vt:vector>
  </HeadingPairs>
  <TitlesOfParts>
    <vt:vector size="43" baseType="lpstr">
      <vt:lpstr>Sheet1</vt:lpstr>
      <vt:lpstr>PPNE2 </vt:lpstr>
      <vt:lpstr>Hoja1</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Paola Isabel. Sanchez Alvarez</cp:lastModifiedBy>
  <cp:lastPrinted>2024-01-17T15:53:42Z</cp:lastPrinted>
  <dcterms:created xsi:type="dcterms:W3CDTF">2007-07-31T17:41:49Z</dcterms:created>
  <dcterms:modified xsi:type="dcterms:W3CDTF">2024-01-17T20:21:07Z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